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H86" i="4"/>
  <c r="M19" i="2"/>
  <c r="F136" i="4"/>
  <c r="E136"/>
  <c r="D287"/>
  <c r="D288"/>
  <c r="E288" s="1"/>
  <c r="D289"/>
  <c r="E289" s="1"/>
  <c r="D286"/>
  <c r="D276"/>
  <c r="D277"/>
  <c r="F277" s="1"/>
  <c r="D278"/>
  <c r="E278" s="1"/>
  <c r="D275"/>
  <c r="D265"/>
  <c r="D266"/>
  <c r="D267"/>
  <c r="D264"/>
  <c r="D291"/>
  <c r="F291" s="1"/>
  <c r="D290"/>
  <c r="B282"/>
  <c r="D279"/>
  <c r="E279" s="1"/>
  <c r="B271"/>
  <c r="D268"/>
  <c r="B260"/>
  <c r="D257"/>
  <c r="B249"/>
  <c r="E291"/>
  <c r="D292"/>
  <c r="F289"/>
  <c r="F288"/>
  <c r="F287"/>
  <c r="E287"/>
  <c r="F286"/>
  <c r="E286"/>
  <c r="F278"/>
  <c r="E277"/>
  <c r="F276"/>
  <c r="E276"/>
  <c r="F275"/>
  <c r="E275"/>
  <c r="D177"/>
  <c r="D178"/>
  <c r="D179"/>
  <c r="D176"/>
  <c r="D180"/>
  <c r="B172"/>
  <c r="F180"/>
  <c r="F176"/>
  <c r="B183"/>
  <c r="M22" i="2"/>
  <c r="O22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F285" i="4" l="1"/>
  <c r="E274"/>
  <c r="F279"/>
  <c r="D285"/>
  <c r="D284" s="1"/>
  <c r="F274"/>
  <c r="E285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F284" l="1"/>
  <c r="E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F54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E219" s="1"/>
  <c r="D219"/>
  <c r="F241" l="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E130" s="1"/>
  <c r="D251"/>
  <c r="F131"/>
  <c r="F130" s="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H251" l="1"/>
  <c r="E262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<sst xmlns="http://schemas.openxmlformats.org/spreadsheetml/2006/main" count="3084" uniqueCount="530">
  <si>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</si>
  <si>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</si>
  <si>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</si>
  <si>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</si>
  <si>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</si>
  <si>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</si>
  <si>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</si>
  <si>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</si>
  <si>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</si>
  <si>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</si>
  <si>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</si>
  <si>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</si>
  <si>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</si>
  <si>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</si>
  <si>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</si>
  <si>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</si>
  <si>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</si>
  <si>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</si>
  <si>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</si>
  <si>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</si>
  <si>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</si>
  <si>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</si>
  <si>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</si>
  <si>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</si>
  <si>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</si>
  <si>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</si>
  <si>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</si>
  <si>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</si>
  <si>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</si>
  <si>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</si>
  <si>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</si>
  <si>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</si>
  <si>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</si>
  <si>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</si>
  <si>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</si>
  <si>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</si>
  <si>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</si>
  <si>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</si>
  <si>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</si>
  <si>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</si>
  <si>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</si>
  <si>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</si>
  <si>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</si>
  <si>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</si>
  <si>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</si>
  <si>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</si>
  <si>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</si>
  <si>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</si>
  <si>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</si>
  <si>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</si>
  <si>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</si>
  <si>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</si>
  <si>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</si>
  <si>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</si>
  <si>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</si>
  <si>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</si>
  <si>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</si>
  <si>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</si>
  <si>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</si>
  <si>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</si>
  <si>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</si>
  <si>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</si>
  <si>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</si>
  <si>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</si>
  <si>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</si>
  <si>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</si>
  <si>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</si>
  <si>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</si>
  <si>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</si>
  <si>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</si>
  <si>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</si>
  <si>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</si>
  <si>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</si>
  <si>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</si>
  <si>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</si>
  <si>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</si>
  <si>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</si>
  <si>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</si>
  <si>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</si>
  <si>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</si>
  <si>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</si>
  <si>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</si>
  <si>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</si>
  <si>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</si>
  <si>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</si>
  <si>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</si>
  <si>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</si>
  <si>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</si>
  <si>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</si>
  <si>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</si>
  <si>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</si>
  <si>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</si>
  <si>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</si>
  <si>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</si>
  <si>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</si>
  <si>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</si>
  <si>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</si>
  <si>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</si>
  <si>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</si>
  <si>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</si>
  <si>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</si>
  <si>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</si>
  <si>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</si>
  <si>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</si>
  <si>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</si>
  <si>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</si>
  <si>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</si>
  <si>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</si>
  <si>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</si>
  <si>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</si>
  <si>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</si>
  <si>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</si>
  <si>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</si>
  <si>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</si>
  <si>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</si>
  <si>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</si>
  <si>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</si>
  <si>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</si>
  <si>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</si>
  <si>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</si>
  <si>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</si>
  <si>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</si>
  <si>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</si>
  <si>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</si>
  <si>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</si>
  <si>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</si>
  <si>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</si>
  <si>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</si>
  <si>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</si>
  <si>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</si>
  <si>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</si>
  <si>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</si>
  <si>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</si>
  <si>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</si>
  <si>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</si>
  <si>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</si>
  <si>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</si>
  <si>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</si>
  <si>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</si>
  <si>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</si>
  <si>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</si>
  <si>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</si>
  <si>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</si>
  <si>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</si>
  <si>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</si>
  <si>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</si>
  <si>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</si>
  <si>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</si>
  <si>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</si>
  <si>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</si>
  <si>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</si>
  <si>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</si>
  <si>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</si>
  <si>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</si>
  <si>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</si>
  <si>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</si>
  <si>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</si>
  <si>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</si>
  <si>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</si>
  <si>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</si>
  <si>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</si>
  <si>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</si>
  <si>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</si>
  <si>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</si>
  <si>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</si>
  <si>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</si>
  <si>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</si>
  <si>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</si>
  <si>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</si>
  <si>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</si>
  <si>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</si>
  <si>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</si>
  <si>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</si>
  <si>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</si>
  <si>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</si>
  <si>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</si>
  <si>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</si>
  <si>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</si>
  <si>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</si>
  <si>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</si>
  <si>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</si>
  <si>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</si>
  <si>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</si>
  <si>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</si>
  <si>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</si>
  <si>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</si>
  <si>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</si>
  <si>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</si>
  <si>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</si>
  <si>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</si>
  <si>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</si>
  <si>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</si>
  <si>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</si>
  <si>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</si>
  <si>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</si>
  <si>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</si>
  <si>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</si>
  <si>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</si>
  <si>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</si>
  <si>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</si>
  <si>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</si>
  <si>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</si>
  <si>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</si>
  <si>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</si>
  <si>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</si>
  <si>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</si>
  <si>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</si>
  <si>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</si>
  <si>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</si>
  <si>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</si>
  <si>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</si>
  <si>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</si>
  <si>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</si>
  <si>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</si>
  <si>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</si>
  <si>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</si>
  <si>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</si>
  <si>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</si>
  <si>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</si>
  <si>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</si>
  <si>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</si>
  <si>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</si>
  <si>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</si>
  <si>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</si>
  <si>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</si>
  <si>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</si>
  <si>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</si>
  <si>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</si>
  <si>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</si>
  <si>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</si>
  <si>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</si>
  <si>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</si>
  <si>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</si>
  <si>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</si>
  <si>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</si>
  <si>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</si>
  <si>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</si>
  <si>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</si>
  <si>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</si>
  <si>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</si>
  <si>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</si>
  <si>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</si>
  <si>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</si>
  <si>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</si>
  <si>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</si>
  <si>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</si>
  <si>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</si>
  <si>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</si>
  <si>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</si>
  <si>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</si>
  <si>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</si>
  <si>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</si>
  <si>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</si>
  <si>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</si>
  <si>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</si>
  <si>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</si>
  <si>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</si>
  <si>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</si>
  <si>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</si>
  <si>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</si>
  <si>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</si>
  <si>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</si>
  <si>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</si>
  <si>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</si>
  <si>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</si>
  <si>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</si>
  <si>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</si>
  <si>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</si>
  <si>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</si>
  <si>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</si>
  <si>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</si>
  <si>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</si>
  <si>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</si>
  <si>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</si>
  <si>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</si>
  <si>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</si>
  <si>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</si>
  <si>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</si>
  <si>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</si>
  <si>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</si>
  <si>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</si>
  <si>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</si>
  <si>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</si>
  <si>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</si>
  <si>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</si>
  <si>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</si>
  <si>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</si>
  <si>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</si>
  <si>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</si>
  <si>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</si>
  <si>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</si>
  <si>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</si>
  <si>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</si>
  <si>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</si>
  <si>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</si>
  <si>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</si>
  <si>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</si>
  <si>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</si>
  <si>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</si>
  <si>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</si>
  <si>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</si>
  <si>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</si>
  <si>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</si>
  <si>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</si>
  <si>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</si>
  <si>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</si>
  <si>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</si>
  <si>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</si>
  <si>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</si>
  <si>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</si>
  <si>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</si>
  <si>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</si>
  <si>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</si>
  <si>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</si>
  <si>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</si>
  <si>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</si>
  <si>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</si>
  <si>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</si>
  <si>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</si>
  <si>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</si>
  <si>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</si>
  <si>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</si>
  <si>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</si>
  <si>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</si>
  <si>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</si>
  <si>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</si>
  <si>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</si>
  <si>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</si>
  <si>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</si>
  <si>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</si>
  <si>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</si>
  <si>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</si>
  <si>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</si>
  <si>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</si>
  <si>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</si>
  <si>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</si>
  <si>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</si>
  <si>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</si>
  <si>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</si>
  <si>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</si>
  <si>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</si>
  <si>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</si>
  <si>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</si>
  <si>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</si>
  <si>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</si>
  <si>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</si>
  <si>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</si>
  <si>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</si>
  <si>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</si>
  <si>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</si>
  <si>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</si>
  <si>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</si>
  <si>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</si>
  <si>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</si>
  <si>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</si>
  <si>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</si>
  <si>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</si>
  <si>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</si>
  <si>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</si>
  <si>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</si>
  <si>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</si>
  <si>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</si>
  <si>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</si>
  <si>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</si>
  <si>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</si>
  <si>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</si>
  <si>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</si>
  <si>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</si>
  <si>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</si>
  <si>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</si>
  <si>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</si>
  <si>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</si>
  <si>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</si>
  <si>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</si>
  <si>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</si>
  <si>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</si>
  <si>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</si>
  <si>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</si>
  <si>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</si>
  <si>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</si>
  <si>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</si>
  <si>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</si>
  <si>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</si>
  <si>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</si>
  <si>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</si>
  <si>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</si>
  <si>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</si>
  <si>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</si>
  <si>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</si>
  <si>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</si>
  <si>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</si>
  <si>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</si>
  <si>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</si>
  <si>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</si>
  <si>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</si>
  <si>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</si>
  <si>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</si>
  <si>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</si>
  <si>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</si>
  <si>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</si>
  <si>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</si>
  <si>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</si>
  <si>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</si>
  <si>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</si>
  <si>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</si>
  <si>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</si>
  <si>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</si>
  <si>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</si>
  <si>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</si>
  <si>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</si>
  <si>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</si>
  <si>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</si>
  <si>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</si>
  <si>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</si>
  <si>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</si>
  <si>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</si>
  <si>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</si>
  <si>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</si>
  <si>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</si>
  <si>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</si>
  <si>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</si>
  <si>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</si>
  <si>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</si>
  <si>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</si>
  <si>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</si>
  <si>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</si>
  <si>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</si>
  <si>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</si>
  <si>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</si>
  <si>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</si>
  <si>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</si>
  <si>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</si>
  <si>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</si>
  <si>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</si>
  <si>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</si>
  <si>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</si>
  <si>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</si>
  <si>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</si>
  <si>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</si>
  <si>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</si>
  <si>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</si>
  <si>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</si>
  <si>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</si>
  <si>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</si>
  <si>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</si>
  <si>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</si>
  <si>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</si>
  <si>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</si>
  <si>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</si>
  <si>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</si>
  <si>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</si>
  <si>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</si>
  <si>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</si>
  <si>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</si>
  <si>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</si>
  <si>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</si>
  <si>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</si>
  <si>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</si>
  <si>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</si>
  <si>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</si>
  <si>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</si>
  <si>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</si>
  <si>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</si>
  <si>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</si>
  <si>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</si>
  <si>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</si>
  <si>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</si>
  <si>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</si>
  <si>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</si>
  <si>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</si>
  <si>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</si>
  <si>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</si>
  <si>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</si>
  <si>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</si>
  <si>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</si>
  <si>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</si>
  <si>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</si>
  <si>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</si>
  <si>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</si>
  <si>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</si>
  <si>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</si>
  <si>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</si>
  <si>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</si>
  <si>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</si>
  <si>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</si>
  <si>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</si>
  <si>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</si>
  <si>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</si>
  <si>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</si>
  <si>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</si>
  <si>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</si>
  <si>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</si>
  <si>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</si>
  <si>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</si>
  <si>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</si>
  <si>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</si>
  <si>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</si>
  <si>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</si>
  <si>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</si>
  <si>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</si>
  <si>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</si>
  <si>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</si>
  <si>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</si>
  <si>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</si>
  <si>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</si>
  <si>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</si>
  <si>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</si>
  <si>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</si>
  <si>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</si>
  <si>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</si>
  <si>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</si>
  <si>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</si>
  <si>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</si>
  <si>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</si>
  <si>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</si>
  <si>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</si>
  <si>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</si>
  <si>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</si>
  <si>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</si>
  <si>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Бежецкого района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</si>
  <si>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</si>
  <si>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</si>
  <si>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ГОЛУБКОВА ЕЛЕНА ВАЛЕРЬЕВНА</t>
  </si>
  <si>
    <t>на 2023 год и плановый период 2024-2025 годов</t>
  </si>
  <si>
    <t>«30 »   декабря 2022 г.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</si>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</sst>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K40" sqref="K4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4" t="s">
        <v>1</v>
      </c>
      <c r="F2" s="64"/>
      <c r="G2" s="64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6" t="s">
        <v>2</v>
      </c>
      <c r="F5" s="66"/>
      <c r="G5" s="6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6" t="s">
        <v>3</v>
      </c>
      <c r="F6" s="66"/>
      <c r="G6" s="66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7" t="s">
        <v>520</v>
      </c>
      <c r="F7" s="68"/>
      <c r="G7" s="6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7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62" t="s">
        <v>521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524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70" t="s">
        <v>7</v>
      </c>
      <c r="F13" s="70"/>
      <c r="G13" s="70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7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2" t="s">
        <v>522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524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70" t="s">
        <v>10</v>
      </c>
      <c r="F19" s="70"/>
      <c r="G19" s="70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524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70" t="s">
        <v>519</v>
      </c>
      <c r="B27" s="70"/>
      <c r="C27" s="70"/>
      <c r="D27" s="70"/>
      <c r="E27" s="70"/>
      <c r="F27" s="70"/>
      <c r="G27" s="70"/>
    </row>
    <row r="28" spans="1:7" ht="12.75" customHeight="1">
      <c r="A28" s="71" t="s">
        <v>14</v>
      </c>
      <c r="B28" s="71"/>
      <c r="C28" s="71"/>
      <c r="D28" s="71"/>
      <c r="E28" s="71"/>
      <c r="F28" s="71"/>
      <c r="G28" s="71"/>
    </row>
    <row r="29" spans="1:7" ht="18" customHeight="1">
      <c r="A29" s="72" t="s">
        <v>523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30" zoomScale="69" zoomScaleNormal="69" workbookViewId="0">
      <selection activeCell="L31" sqref="L3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>
      <c r="A4" s="73" t="s">
        <v>174</v>
      </c>
      <c r="B4" s="73" t="s">
        <v>175</v>
      </c>
      <c r="C4" s="73" t="s">
        <v>176</v>
      </c>
      <c r="D4" s="73" t="s">
        <v>177</v>
      </c>
      <c r="E4" s="73"/>
      <c r="F4" s="73"/>
      <c r="G4" s="73" t="s">
        <v>178</v>
      </c>
      <c r="H4" s="73"/>
      <c r="I4" s="73" t="s">
        <v>179</v>
      </c>
      <c r="J4" s="73"/>
      <c r="K4" s="74" t="s">
        <v>20</v>
      </c>
      <c r="L4" s="74"/>
      <c r="M4" s="74"/>
      <c r="N4" s="74"/>
      <c r="O4" s="74"/>
      <c r="P4" s="74"/>
      <c r="Q4" s="74" t="s">
        <v>21</v>
      </c>
      <c r="R4" s="74"/>
      <c r="S4" s="74"/>
    </row>
    <row r="5" spans="1:19" ht="36.75" customHeight="1">
      <c r="A5" s="73"/>
      <c r="B5" s="73"/>
      <c r="C5" s="73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3"/>
      <c r="J5" s="73"/>
      <c r="K5" s="74" t="s">
        <v>525</v>
      </c>
      <c r="L5" s="74"/>
      <c r="M5" s="74" t="s">
        <v>526</v>
      </c>
      <c r="N5" s="74"/>
      <c r="O5" s="74" t="s">
        <v>527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>
      <c r="A8" s="50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35</v>
      </c>
      <c r="M8" s="7" t="s">
        <v>0</v>
      </c>
      <c r="N8" s="7">
        <f>L8</f>
        <v>35</v>
      </c>
      <c r="O8" s="7"/>
      <c r="P8" s="7">
        <f>L8</f>
        <v>35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0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150</v>
      </c>
      <c r="M9" s="7" t="s">
        <v>0</v>
      </c>
      <c r="N9" s="7">
        <f>L9</f>
        <v>150</v>
      </c>
      <c r="O9" s="7" t="s">
        <v>0</v>
      </c>
      <c r="P9" s="7">
        <f>N9</f>
        <v>150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0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110</v>
      </c>
      <c r="M10" s="7" t="s">
        <v>0</v>
      </c>
      <c r="N10" s="7">
        <f t="shared" ref="N10:N14" si="0">L10</f>
        <v>110</v>
      </c>
      <c r="O10" s="7" t="s">
        <v>0</v>
      </c>
      <c r="P10" s="7">
        <f t="shared" ref="P10:P14" si="1">N10</f>
        <v>110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0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120</v>
      </c>
      <c r="M11" s="7" t="s">
        <v>0</v>
      </c>
      <c r="N11" s="7">
        <f t="shared" si="0"/>
        <v>120</v>
      </c>
      <c r="O11" s="7" t="s">
        <v>0</v>
      </c>
      <c r="P11" s="7">
        <f t="shared" si="1"/>
        <v>120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0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70</v>
      </c>
      <c r="M12" s="7"/>
      <c r="N12" s="7">
        <f t="shared" si="0"/>
        <v>70</v>
      </c>
      <c r="O12" s="7" t="s">
        <v>0</v>
      </c>
      <c r="P12" s="7">
        <f t="shared" si="1"/>
        <v>70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0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80</v>
      </c>
      <c r="M13" s="7" t="s">
        <v>0</v>
      </c>
      <c r="N13" s="7">
        <f t="shared" si="0"/>
        <v>80</v>
      </c>
      <c r="O13" s="7" t="s">
        <v>0</v>
      </c>
      <c r="P13" s="7">
        <f t="shared" si="1"/>
        <v>80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0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11</v>
      </c>
      <c r="M14" s="7" t="s">
        <v>0</v>
      </c>
      <c r="N14" s="7">
        <f t="shared" si="0"/>
        <v>11</v>
      </c>
      <c r="O14" s="7" t="s">
        <v>0</v>
      </c>
      <c r="P14" s="7">
        <f t="shared" si="1"/>
        <v>11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0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1950</v>
      </c>
      <c r="L15" s="7"/>
      <c r="M15" s="7">
        <f>K15</f>
        <v>1950</v>
      </c>
      <c r="N15" s="7"/>
      <c r="O15" s="7">
        <f>K15</f>
        <v>1950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0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0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0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57</v>
      </c>
      <c r="L18" s="7" t="s">
        <v>0</v>
      </c>
      <c r="M18" s="7">
        <f t="shared" si="4"/>
        <v>57</v>
      </c>
      <c r="N18" s="7" t="s">
        <v>0</v>
      </c>
      <c r="O18" s="7">
        <f t="shared" si="5"/>
        <v>57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0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80</v>
      </c>
      <c r="L19" s="7" t="s">
        <v>0</v>
      </c>
      <c r="M19" s="7">
        <f>K19</f>
        <v>80</v>
      </c>
      <c r="N19" s="7" t="s">
        <v>0</v>
      </c>
      <c r="O19" s="7">
        <f t="shared" si="5"/>
        <v>80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0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90</v>
      </c>
      <c r="L20" s="7"/>
      <c r="M20" s="7">
        <f>K20</f>
        <v>90</v>
      </c>
      <c r="N20" s="7" t="s">
        <v>0</v>
      </c>
      <c r="O20" s="7">
        <f t="shared" si="5"/>
        <v>90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0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60</v>
      </c>
      <c r="L21" s="7" t="s">
        <v>0</v>
      </c>
      <c r="M21" s="7">
        <f t="shared" si="4"/>
        <v>60</v>
      </c>
      <c r="N21" s="7" t="s">
        <v>0</v>
      </c>
      <c r="O21" s="7">
        <f t="shared" si="5"/>
        <v>60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39" t="s">
        <v>466</v>
      </c>
      <c r="B22" s="6" t="s">
        <v>62</v>
      </c>
      <c r="C22" s="6" t="s">
        <v>63</v>
      </c>
      <c r="D22" s="6" t="s">
        <v>64</v>
      </c>
      <c r="E22" s="52" t="s">
        <v>467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0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0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33</v>
      </c>
      <c r="L24" s="7" t="s">
        <v>0</v>
      </c>
      <c r="M24" s="7">
        <f t="shared" si="4"/>
        <v>33</v>
      </c>
      <c r="N24" s="7" t="s">
        <v>0</v>
      </c>
      <c r="O24" s="7">
        <f t="shared" si="5"/>
        <v>33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0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33</v>
      </c>
      <c r="L25" s="7" t="s">
        <v>0</v>
      </c>
      <c r="M25" s="7">
        <f t="shared" si="4"/>
        <v>33</v>
      </c>
      <c r="N25" s="7" t="s">
        <v>0</v>
      </c>
      <c r="O25" s="7">
        <f t="shared" si="5"/>
        <v>33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0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33</v>
      </c>
      <c r="L26" s="7" t="s">
        <v>0</v>
      </c>
      <c r="M26" s="7">
        <f t="shared" si="4"/>
        <v>33</v>
      </c>
      <c r="N26" s="7" t="s">
        <v>0</v>
      </c>
      <c r="O26" s="7">
        <f t="shared" si="5"/>
        <v>33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0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29</v>
      </c>
      <c r="L27" s="7" t="s">
        <v>0</v>
      </c>
      <c r="M27" s="7">
        <f t="shared" si="4"/>
        <v>29</v>
      </c>
      <c r="N27" s="7" t="s">
        <v>0</v>
      </c>
      <c r="O27" s="7">
        <f t="shared" si="5"/>
        <v>29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0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26</v>
      </c>
      <c r="L28" s="7" t="s">
        <v>0</v>
      </c>
      <c r="M28" s="7">
        <f t="shared" si="4"/>
        <v>26</v>
      </c>
      <c r="N28" s="7" t="s">
        <v>0</v>
      </c>
      <c r="O28" s="7">
        <f t="shared" si="5"/>
        <v>26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0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11</v>
      </c>
      <c r="L29" s="7" t="s">
        <v>0</v>
      </c>
      <c r="M29" s="7">
        <f t="shared" si="4"/>
        <v>11</v>
      </c>
      <c r="N29" s="7" t="s">
        <v>0</v>
      </c>
      <c r="O29" s="7">
        <f t="shared" si="5"/>
        <v>11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0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>
      <c r="A31" s="50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35</v>
      </c>
      <c r="M31" s="7"/>
      <c r="N31" s="7">
        <f>L31</f>
        <v>35</v>
      </c>
      <c r="O31" s="7"/>
      <c r="P31" s="7">
        <f>L31</f>
        <v>35</v>
      </c>
      <c r="Q31" s="8" t="s">
        <v>283</v>
      </c>
      <c r="R31" s="51">
        <v>41967</v>
      </c>
      <c r="S31" s="8" t="s">
        <v>282</v>
      </c>
    </row>
    <row r="32" spans="1:19" ht="383.25" customHeight="1">
      <c r="A32" s="50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100</v>
      </c>
      <c r="L32" s="7"/>
      <c r="M32" s="7">
        <f>K32</f>
        <v>100</v>
      </c>
      <c r="N32" s="7"/>
      <c r="O32" s="7">
        <f>K32</f>
        <v>100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>
      <c r="A33" s="50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160</v>
      </c>
      <c r="M33" s="7"/>
      <c r="N33" s="7">
        <f>L33</f>
        <v>160</v>
      </c>
      <c r="O33" s="7"/>
      <c r="P33" s="7">
        <f>L33</f>
        <v>160</v>
      </c>
      <c r="Q33" s="8" t="s">
        <v>283</v>
      </c>
      <c r="R33" s="51">
        <v>41967</v>
      </c>
      <c r="S33" s="8" t="s">
        <v>282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zoomScale="51" zoomScaleNormal="51" workbookViewId="0">
      <selection activeCell="U5" sqref="U5"/>
    </sheetView>
  </sheetViews>
  <sheetFormatPr defaultRowHeight="1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7" width="9.33203125" style="42"/>
    <col min="18" max="18" width="12.6640625" style="42" bestFit="1" customWidth="1"/>
    <col min="19" max="19" width="13.6640625" style="42" bestFit="1" customWidth="1"/>
    <col min="20" max="20" width="9.6640625" style="42" bestFit="1" customWidth="1"/>
    <col min="21" max="16384" width="9.33203125" style="42"/>
  </cols>
  <sheetData>
    <row r="1" spans="1:13">
      <c r="A1" s="40" t="s">
        <v>0</v>
      </c>
    </row>
    <row r="2" spans="1:13" ht="31.1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>
      <c r="A3" s="78" t="s">
        <v>174</v>
      </c>
      <c r="B3" s="74" t="s">
        <v>17</v>
      </c>
      <c r="C3" s="74" t="s">
        <v>18</v>
      </c>
      <c r="D3" s="74"/>
      <c r="E3" s="74"/>
      <c r="F3" s="74" t="s">
        <v>19</v>
      </c>
      <c r="G3" s="74"/>
      <c r="H3" s="74" t="s">
        <v>70</v>
      </c>
      <c r="I3" s="74"/>
      <c r="J3" s="74" t="s">
        <v>71</v>
      </c>
      <c r="K3" s="74"/>
      <c r="L3" s="74"/>
      <c r="M3" s="74" t="s">
        <v>72</v>
      </c>
    </row>
    <row r="4" spans="1:13" ht="160.5" customHeight="1">
      <c r="A4" s="79" t="s">
        <v>0</v>
      </c>
      <c r="B4" s="74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63" t="s">
        <v>528</v>
      </c>
      <c r="K4" s="63" t="s">
        <v>526</v>
      </c>
      <c r="L4" s="63" t="s">
        <v>529</v>
      </c>
      <c r="M4" s="74" t="s">
        <v>0</v>
      </c>
    </row>
    <row r="5" spans="1:13" ht="409.5">
      <c r="A5" s="41" t="s">
        <v>437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>
      <c r="A6" s="41" t="s">
        <v>437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>
      <c r="A7" s="41" t="s">
        <v>437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>
      <c r="A8" s="41" t="s">
        <v>437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>
      <c r="A9" s="55" t="s">
        <v>437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>
      <c r="A10" s="45" t="s">
        <v>462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>
      <c r="A11" s="44" t="s">
        <v>438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>
      <c r="A12" s="44" t="s">
        <v>438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>
      <c r="A13" s="44" t="s">
        <v>438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>
      <c r="A14" s="44" t="s">
        <v>438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>
      <c r="A15" s="44" t="s">
        <v>438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>
      <c r="A16" s="44" t="s">
        <v>463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>
      <c r="A17" s="44" t="s">
        <v>439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>
      <c r="A18" s="44" t="s">
        <v>439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>
      <c r="A19" s="44" t="s">
        <v>439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>
      <c r="A20" s="44" t="s">
        <v>439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>
      <c r="A21" s="44" t="s">
        <v>439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>
      <c r="A22" s="44" t="s">
        <v>439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>
      <c r="A23" s="44" t="s">
        <v>440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>
      <c r="A24" s="44" t="s">
        <v>440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>
      <c r="A25" s="44" t="s">
        <v>440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>
      <c r="A26" s="44" t="s">
        <v>440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>
      <c r="A27" s="44" t="s">
        <v>440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>
      <c r="A28" s="44" t="s">
        <v>440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>
      <c r="A29" s="44" t="s">
        <v>441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>
      <c r="A30" s="44" t="s">
        <v>441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>
      <c r="A31" s="44" t="s">
        <v>441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>
      <c r="A32" s="44" t="s">
        <v>441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>
      <c r="A33" s="44" t="s">
        <v>441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>
      <c r="A34" s="44" t="s">
        <v>441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>
      <c r="A35" s="44" t="s">
        <v>442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>
      <c r="A36" s="44" t="s">
        <v>442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>
      <c r="A37" s="44" t="s">
        <v>442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>
      <c r="A38" s="44" t="s">
        <v>442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>
      <c r="A39" s="44" t="s">
        <v>442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>
      <c r="A40" s="44" t="s">
        <v>442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>
      <c r="A41" s="44" t="s">
        <v>443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>
      <c r="A42" s="44" t="s">
        <v>443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>
      <c r="A43" s="44" t="s">
        <v>443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>
      <c r="A44" s="44" t="s">
        <v>443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>
      <c r="A45" s="44" t="s">
        <v>443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>
      <c r="A46" s="44" t="s">
        <v>443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>
      <c r="A47" s="44" t="s">
        <v>444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>
      <c r="A48" s="44" t="s">
        <v>444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8" ht="252">
      <c r="A49" s="44" t="s">
        <v>444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8" ht="252">
      <c r="A50" s="44" t="s">
        <v>444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8" ht="252">
      <c r="A51" s="44" t="s">
        <v>444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8" ht="252">
      <c r="A52" s="44" t="s">
        <v>444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8" ht="156">
      <c r="A53" s="44" t="s">
        <v>464</v>
      </c>
      <c r="B53" s="52" t="s">
        <v>62</v>
      </c>
      <c r="C53" s="52" t="s">
        <v>64</v>
      </c>
      <c r="D53" s="52" t="s">
        <v>465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8" ht="409.5">
      <c r="A54" s="44" t="s">
        <v>464</v>
      </c>
      <c r="B54" s="52" t="s">
        <v>62</v>
      </c>
      <c r="C54" s="52" t="s">
        <v>64</v>
      </c>
      <c r="D54" s="52" t="s">
        <v>465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8" ht="156">
      <c r="A55" s="44" t="s">
        <v>464</v>
      </c>
      <c r="B55" s="52" t="s">
        <v>62</v>
      </c>
      <c r="C55" s="52" t="s">
        <v>64</v>
      </c>
      <c r="D55" s="52" t="s">
        <v>465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8" ht="156">
      <c r="A56" s="44" t="s">
        <v>464</v>
      </c>
      <c r="B56" s="52" t="s">
        <v>62</v>
      </c>
      <c r="C56" s="52" t="s">
        <v>64</v>
      </c>
      <c r="D56" s="52" t="s">
        <v>465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8" ht="156">
      <c r="A57" s="44" t="s">
        <v>464</v>
      </c>
      <c r="B57" s="52" t="s">
        <v>62</v>
      </c>
      <c r="C57" s="52" t="s">
        <v>64</v>
      </c>
      <c r="D57" s="52" t="s">
        <v>465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8" ht="156">
      <c r="A58" s="44" t="s">
        <v>464</v>
      </c>
      <c r="B58" s="52" t="s">
        <v>62</v>
      </c>
      <c r="C58" s="52" t="s">
        <v>64</v>
      </c>
      <c r="D58" s="52" t="s">
        <v>465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  <c r="R58" s="42">
        <f>38-3-5</f>
        <v>30</v>
      </c>
    </row>
    <row r="59" spans="1:18" ht="204">
      <c r="A59" s="45" t="s">
        <v>445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8" ht="409.5">
      <c r="A60" s="45" t="s">
        <v>445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8" ht="204">
      <c r="A61" s="45" t="s">
        <v>445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8" ht="204">
      <c r="A62" s="45" t="s">
        <v>445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8" ht="204">
      <c r="A63" s="45" t="s">
        <v>445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8" ht="204">
      <c r="A64" s="45" t="s">
        <v>445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>
      <c r="A65" s="45" t="s">
        <v>446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>
      <c r="A66" s="45" t="s">
        <v>446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96">
      <c r="A67" s="45" t="s">
        <v>446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>
      <c r="A68" s="45" t="s">
        <v>446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>
      <c r="A69" s="45" t="s">
        <v>446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>
      <c r="A70" s="45" t="s">
        <v>446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>
      <c r="A71" s="45" t="s">
        <v>447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>
      <c r="A72" s="45" t="s">
        <v>447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>
      <c r="A73" s="45" t="s">
        <v>447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>
      <c r="A74" s="45" t="s">
        <v>447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>
      <c r="A75" s="45" t="s">
        <v>447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>
      <c r="A76" s="45" t="s">
        <v>447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>
      <c r="A77" s="45" t="s">
        <v>448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>
      <c r="A78" s="45" t="s">
        <v>448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>
      <c r="A79" s="45" t="s">
        <v>448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>
      <c r="A80" s="45" t="s">
        <v>448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>
      <c r="A81" s="45" t="s">
        <v>448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>
      <c r="A82" s="45" t="s">
        <v>448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>
      <c r="A83" s="45" t="s">
        <v>449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>
      <c r="A84" s="45" t="s">
        <v>449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>
      <c r="A85" s="45" t="s">
        <v>449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>
      <c r="A86" s="45" t="s">
        <v>449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>
      <c r="A87" s="45" t="s">
        <v>449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>
      <c r="A88" s="45" t="s">
        <v>449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>
      <c r="A89" s="43" t="s">
        <v>466</v>
      </c>
      <c r="B89" s="52" t="s">
        <v>62</v>
      </c>
      <c r="C89" s="52" t="s">
        <v>64</v>
      </c>
      <c r="D89" s="52" t="s">
        <v>467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>
      <c r="A90" s="43" t="s">
        <v>466</v>
      </c>
      <c r="B90" s="52" t="s">
        <v>62</v>
      </c>
      <c r="C90" s="52" t="s">
        <v>64</v>
      </c>
      <c r="D90" s="52" t="s">
        <v>467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>
      <c r="A91" s="43" t="s">
        <v>466</v>
      </c>
      <c r="B91" s="52" t="s">
        <v>62</v>
      </c>
      <c r="C91" s="52" t="s">
        <v>64</v>
      </c>
      <c r="D91" s="52" t="s">
        <v>467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>
      <c r="A92" s="43" t="s">
        <v>466</v>
      </c>
      <c r="B92" s="52" t="s">
        <v>62</v>
      </c>
      <c r="C92" s="52" t="s">
        <v>64</v>
      </c>
      <c r="D92" s="52" t="s">
        <v>467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>
      <c r="A93" s="43" t="s">
        <v>466</v>
      </c>
      <c r="B93" s="52" t="s">
        <v>62</v>
      </c>
      <c r="C93" s="52" t="s">
        <v>64</v>
      </c>
      <c r="D93" s="52" t="s">
        <v>467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>
      <c r="A94" s="43" t="s">
        <v>466</v>
      </c>
      <c r="B94" s="52" t="s">
        <v>62</v>
      </c>
      <c r="C94" s="52" t="s">
        <v>64</v>
      </c>
      <c r="D94" s="52" t="s">
        <v>467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>
      <c r="A95" s="45" t="s">
        <v>456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>
      <c r="A96" s="45" t="s">
        <v>456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>
      <c r="A97" s="45" t="s">
        <v>456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>
      <c r="A98" s="45" t="s">
        <v>456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>
      <c r="A99" s="45" t="s">
        <v>456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>
      <c r="A100" s="45" t="s">
        <v>456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>
      <c r="A101" s="45" t="s">
        <v>450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>
      <c r="A102" s="45" t="s">
        <v>450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>
      <c r="A103" s="45" t="s">
        <v>450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>
      <c r="A104" s="45" t="s">
        <v>450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>
      <c r="A105" s="45" t="s">
        <v>450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>
      <c r="A106" s="45" t="s">
        <v>450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>
      <c r="A107" s="45" t="s">
        <v>451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>
      <c r="A108" s="45" t="s">
        <v>451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>
      <c r="A109" s="45" t="s">
        <v>451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>
      <c r="A110" s="45" t="s">
        <v>451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>
      <c r="A111" s="45" t="s">
        <v>451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>
      <c r="A112" s="45" t="s">
        <v>451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>
      <c r="A113" s="45" t="s">
        <v>452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>
      <c r="A114" s="45" t="s">
        <v>452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>
      <c r="A115" s="45" t="s">
        <v>452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>
      <c r="A116" s="45" t="s">
        <v>452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>
      <c r="A117" s="45" t="s">
        <v>452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>
      <c r="A118" s="45" t="s">
        <v>452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>
      <c r="A119" s="45" t="s">
        <v>453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>
      <c r="A120" s="45" t="s">
        <v>453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>
      <c r="A121" s="45" t="s">
        <v>453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>
      <c r="A122" s="45" t="s">
        <v>453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>
      <c r="A123" s="45" t="s">
        <v>453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>
      <c r="A124" s="45" t="s">
        <v>453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>
      <c r="A125" s="45" t="s">
        <v>454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>
      <c r="A126" s="45" t="s">
        <v>454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>
      <c r="A127" s="45" t="s">
        <v>454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>
      <c r="A128" s="45" t="s">
        <v>454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>
      <c r="A129" s="45" t="s">
        <v>454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>
      <c r="A130" s="45" t="s">
        <v>454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>
      <c r="A131" s="45" t="s">
        <v>455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>
      <c r="A132" s="45" t="s">
        <v>455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>
      <c r="A133" s="45" t="s">
        <v>455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>
      <c r="A134" s="45" t="s">
        <v>455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>
      <c r="A135" s="45" t="s">
        <v>455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>
      <c r="A136" s="45" t="s">
        <v>455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>
      <c r="A137" s="45" t="s">
        <v>459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>
      <c r="A138" s="45" t="s">
        <v>459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>
      <c r="A139" s="45" t="s">
        <v>459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>
      <c r="A140" s="45" t="s">
        <v>459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>
      <c r="A141" s="45" t="s">
        <v>460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>
      <c r="A142" s="45" t="s">
        <v>460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>
      <c r="A143" s="45" t="s">
        <v>460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>
      <c r="A144" s="45" t="s">
        <v>460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>
      <c r="A145" s="45" t="s">
        <v>457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>
      <c r="A146" s="45" t="s">
        <v>457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>
      <c r="A147" s="45" t="s">
        <v>457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>
      <c r="A148" s="45" t="s">
        <v>457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>
      <c r="A149" s="45" t="s">
        <v>458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>
      <c r="A150" s="45" t="s">
        <v>458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>
      <c r="A151" s="45" t="s">
        <v>458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>
      <c r="A152" s="45" t="s">
        <v>458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76" workbookViewId="0">
      <selection activeCell="H302" sqref="H302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80" t="s">
        <v>79</v>
      </c>
      <c r="B2" s="80"/>
      <c r="C2" s="80"/>
      <c r="D2" s="80"/>
      <c r="E2" s="80"/>
      <c r="F2" s="80"/>
      <c r="G2" s="80"/>
    </row>
    <row r="3" spans="1:7" ht="29.85" customHeight="1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23165484.290000003</v>
      </c>
      <c r="E6" s="12">
        <f t="shared" ref="E6:F6" si="0">E9+E20+E31+E42+E53+E64+E75+E86+E97+E108+E119+E130+E141+E152+E163+E174+E185+E196+E207+E218+E229+E240+E251+E262+E273+E284</f>
        <v>23165484.290000003</v>
      </c>
      <c r="F6" s="12">
        <f t="shared" si="0"/>
        <v>23165484.290000003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4930130.0999999996</v>
      </c>
      <c r="E9" s="12">
        <f>D9</f>
        <v>4930130.0999999996</v>
      </c>
      <c r="F9" s="12">
        <f>D9</f>
        <v>4930130.0999999996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274487.42</v>
      </c>
      <c r="E10" s="12">
        <f t="shared" ref="E10:F10" si="1">ROUND((E11*(E12/100*E13/100*E14/100)),2)</f>
        <v>274487.42</v>
      </c>
      <c r="F10" s="12">
        <f t="shared" si="1"/>
        <v>274487.42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85.827745636900005</v>
      </c>
      <c r="E13" s="17">
        <f t="shared" ref="E13:E14" si="2">D13</f>
        <v>85.827745636900005</v>
      </c>
      <c r="F13" s="17">
        <f t="shared" ref="F13:F14" si="3">D13</f>
        <v>85.827745636900005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112.9550760429</v>
      </c>
      <c r="E14" s="17">
        <f t="shared" si="2"/>
        <v>112.9550760429</v>
      </c>
      <c r="F14" s="17">
        <f t="shared" si="3"/>
        <v>112.9550760429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35</v>
      </c>
      <c r="E15" s="12">
        <f>D15</f>
        <v>35</v>
      </c>
      <c r="F15" s="12">
        <f>D15</f>
        <v>35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133626.56</v>
      </c>
      <c r="E16" s="12">
        <f>D16</f>
        <v>133626.56</v>
      </c>
      <c r="F16" s="12">
        <f>E16</f>
        <v>133626.56</v>
      </c>
      <c r="G16" s="31" t="s">
        <v>0</v>
      </c>
    </row>
    <row r="17" spans="1:7" ht="28.9" customHeight="1">
      <c r="A17" s="30" t="s">
        <v>110</v>
      </c>
      <c r="B17" s="19" t="s">
        <v>111</v>
      </c>
      <c r="C17" s="18" t="s">
        <v>57</v>
      </c>
      <c r="D17" s="12">
        <f>D15</f>
        <v>35</v>
      </c>
      <c r="E17" s="12">
        <f>D17</f>
        <v>35</v>
      </c>
      <c r="F17" s="12">
        <f>D17</f>
        <v>35</v>
      </c>
      <c r="G17" s="31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>
      <c r="A20" s="37" t="s">
        <v>112</v>
      </c>
      <c r="B20" s="19" t="s">
        <v>92</v>
      </c>
      <c r="C20" s="18" t="s">
        <v>88</v>
      </c>
      <c r="D20" s="12">
        <f>D21*D26-D27*D28</f>
        <v>2874471</v>
      </c>
      <c r="E20" s="12">
        <f>D20</f>
        <v>2874471</v>
      </c>
      <c r="F20" s="12">
        <f>D20</f>
        <v>2874471</v>
      </c>
      <c r="G20" s="36" t="s">
        <v>113</v>
      </c>
    </row>
    <row r="21" spans="1:7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21730.46</v>
      </c>
      <c r="E21" s="12">
        <f t="shared" ref="E21" si="4">ROUND((E22*(E23/100*E24/100*E25/100)),2)</f>
        <v>21730.46</v>
      </c>
      <c r="F21" s="12">
        <f t="shared" ref="F21" si="5">ROUND((F22*(F23/100*F24/100*F25/100)),2)</f>
        <v>21730.46</v>
      </c>
      <c r="G21" s="36" t="s">
        <v>114</v>
      </c>
    </row>
    <row r="22" spans="1:7" ht="12.75" customHeight="1">
      <c r="A22" s="37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1" t="s">
        <v>0</v>
      </c>
    </row>
    <row r="23" spans="1:7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>
      <c r="A24" s="37" t="s">
        <v>323</v>
      </c>
      <c r="B24" s="19" t="s">
        <v>103</v>
      </c>
      <c r="C24" s="18" t="s">
        <v>101</v>
      </c>
      <c r="D24" s="16">
        <v>86.282245224899995</v>
      </c>
      <c r="E24" s="12">
        <f t="shared" si="6"/>
        <v>86.282245224899995</v>
      </c>
      <c r="F24" s="12">
        <f t="shared" si="7"/>
        <v>86.282245224899995</v>
      </c>
      <c r="G24" s="31" t="s">
        <v>0</v>
      </c>
    </row>
    <row r="25" spans="1:7" ht="12.75" customHeight="1">
      <c r="A25" s="37" t="s">
        <v>324</v>
      </c>
      <c r="B25" s="19" t="s">
        <v>105</v>
      </c>
      <c r="C25" s="18" t="s">
        <v>101</v>
      </c>
      <c r="D25" s="35">
        <v>100.6559258005</v>
      </c>
      <c r="E25" s="12">
        <f t="shared" si="6"/>
        <v>100.6559258005</v>
      </c>
      <c r="F25" s="12">
        <f t="shared" si="7"/>
        <v>100.6559258005</v>
      </c>
      <c r="G25" s="31" t="s">
        <v>0</v>
      </c>
    </row>
    <row r="26" spans="1:7" ht="28.9" customHeight="1">
      <c r="A26" s="37" t="s">
        <v>325</v>
      </c>
      <c r="B26" s="19" t="s">
        <v>107</v>
      </c>
      <c r="C26" s="18" t="s">
        <v>57</v>
      </c>
      <c r="D26" s="12">
        <f>Part1_1!L9</f>
        <v>150</v>
      </c>
      <c r="E26" s="12">
        <f t="shared" si="6"/>
        <v>150</v>
      </c>
      <c r="F26" s="12">
        <f t="shared" si="7"/>
        <v>150</v>
      </c>
      <c r="G26" s="31" t="s">
        <v>0</v>
      </c>
    </row>
    <row r="27" spans="1:7" ht="28.9" customHeight="1">
      <c r="A27" s="37" t="s">
        <v>326</v>
      </c>
      <c r="B27" s="19" t="s">
        <v>109</v>
      </c>
      <c r="C27" s="18" t="s">
        <v>88</v>
      </c>
      <c r="D27" s="12">
        <v>2567.3200000000002</v>
      </c>
      <c r="E27" s="12">
        <f>D27</f>
        <v>2567.3200000000002</v>
      </c>
      <c r="F27" s="12">
        <f>D27</f>
        <v>2567.3200000000002</v>
      </c>
      <c r="G27" s="31" t="s">
        <v>0</v>
      </c>
    </row>
    <row r="28" spans="1:7" ht="28.9" customHeight="1">
      <c r="A28" s="37" t="s">
        <v>327</v>
      </c>
      <c r="B28" s="19" t="s">
        <v>111</v>
      </c>
      <c r="C28" s="18" t="s">
        <v>57</v>
      </c>
      <c r="D28" s="12">
        <f>D26</f>
        <v>150</v>
      </c>
      <c r="E28" s="12">
        <f>D28</f>
        <v>150</v>
      </c>
      <c r="F28" s="12">
        <f>D28</f>
        <v>150</v>
      </c>
      <c r="G28" s="31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>
      <c r="A31" s="37" t="s">
        <v>115</v>
      </c>
      <c r="B31" s="19" t="s">
        <v>92</v>
      </c>
      <c r="C31" s="18" t="s">
        <v>88</v>
      </c>
      <c r="D31" s="12">
        <f>D32*D37-D38*D39</f>
        <v>2273861.6999999997</v>
      </c>
      <c r="E31" s="12">
        <f>D31</f>
        <v>2273861.6999999997</v>
      </c>
      <c r="F31" s="12">
        <f>D31</f>
        <v>2273861.6999999997</v>
      </c>
      <c r="G31" s="36" t="s">
        <v>116</v>
      </c>
    </row>
    <row r="32" spans="1:7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21036.62</v>
      </c>
      <c r="E32" s="12">
        <f t="shared" ref="E32" si="8">ROUND((E33*(E34/100*E35/100*E36/100)),2)</f>
        <v>21036.62</v>
      </c>
      <c r="F32" s="12">
        <f t="shared" ref="F32" si="9">ROUND((F33*(F34/100*F35/100*F36/100)),2)</f>
        <v>21036.62</v>
      </c>
      <c r="G32" s="36" t="s">
        <v>117</v>
      </c>
    </row>
    <row r="33" spans="1:7" ht="12.75" customHeight="1">
      <c r="A33" s="37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1" t="s">
        <v>0</v>
      </c>
    </row>
    <row r="34" spans="1:7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>
      <c r="A35" s="37" t="s">
        <v>333</v>
      </c>
      <c r="B35" s="19" t="s">
        <v>103</v>
      </c>
      <c r="C35" s="18" t="s">
        <v>101</v>
      </c>
      <c r="D35" s="16">
        <v>90.902839358400001</v>
      </c>
      <c r="E35" s="12">
        <f t="shared" si="10"/>
        <v>90.902839358400001</v>
      </c>
      <c r="F35" s="12">
        <f t="shared" si="11"/>
        <v>90.902839358400001</v>
      </c>
      <c r="G35" s="31" t="s">
        <v>0</v>
      </c>
    </row>
    <row r="36" spans="1:7" ht="12.75" customHeight="1">
      <c r="A36" s="37" t="s">
        <v>334</v>
      </c>
      <c r="B36" s="19" t="s">
        <v>105</v>
      </c>
      <c r="C36" s="18" t="s">
        <v>101</v>
      </c>
      <c r="D36" s="16">
        <v>100.279856944</v>
      </c>
      <c r="E36" s="12">
        <f t="shared" si="10"/>
        <v>100.279856944</v>
      </c>
      <c r="F36" s="12">
        <f t="shared" si="11"/>
        <v>100.279856944</v>
      </c>
      <c r="G36" s="31" t="s">
        <v>0</v>
      </c>
    </row>
    <row r="37" spans="1:7" ht="28.9" customHeight="1">
      <c r="A37" s="37" t="s">
        <v>335</v>
      </c>
      <c r="B37" s="19" t="s">
        <v>107</v>
      </c>
      <c r="C37" s="18" t="s">
        <v>57</v>
      </c>
      <c r="D37" s="12">
        <f>Part1_1!L10</f>
        <v>110</v>
      </c>
      <c r="E37" s="12">
        <f t="shared" si="10"/>
        <v>110</v>
      </c>
      <c r="F37" s="12">
        <f t="shared" si="11"/>
        <v>110</v>
      </c>
      <c r="G37" s="31" t="s">
        <v>0</v>
      </c>
    </row>
    <row r="38" spans="1:7" ht="28.9" customHeight="1">
      <c r="A38" s="37" t="s">
        <v>336</v>
      </c>
      <c r="B38" s="19" t="s">
        <v>109</v>
      </c>
      <c r="C38" s="18" t="s">
        <v>88</v>
      </c>
      <c r="D38" s="12">
        <v>365.15</v>
      </c>
      <c r="E38" s="12">
        <f>D38</f>
        <v>365.15</v>
      </c>
      <c r="F38" s="12">
        <f>D38</f>
        <v>365.15</v>
      </c>
      <c r="G38" s="31" t="s">
        <v>0</v>
      </c>
    </row>
    <row r="39" spans="1:7" ht="28.9" customHeight="1">
      <c r="A39" s="37" t="s">
        <v>337</v>
      </c>
      <c r="B39" s="19" t="s">
        <v>111</v>
      </c>
      <c r="C39" s="18" t="s">
        <v>57</v>
      </c>
      <c r="D39" s="12">
        <f>D37</f>
        <v>110</v>
      </c>
      <c r="E39" s="12">
        <f t="shared" ref="E39:F39" si="12">E37</f>
        <v>110</v>
      </c>
      <c r="F39" s="12">
        <f t="shared" si="12"/>
        <v>110</v>
      </c>
      <c r="G39" s="31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>
      <c r="A42" s="37" t="s">
        <v>118</v>
      </c>
      <c r="B42" s="19" t="s">
        <v>92</v>
      </c>
      <c r="C42" s="18" t="s">
        <v>88</v>
      </c>
      <c r="D42" s="12">
        <f>D43*D48-D49*D50</f>
        <v>2481417.6</v>
      </c>
      <c r="E42" s="12">
        <f>D42</f>
        <v>2481417.6</v>
      </c>
      <c r="F42" s="12">
        <f>D42</f>
        <v>2481417.6</v>
      </c>
      <c r="G42" s="36" t="s">
        <v>119</v>
      </c>
    </row>
    <row r="43" spans="1:7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21036.61</v>
      </c>
      <c r="E43" s="12">
        <f t="shared" ref="E43" si="13">ROUND((E44*(E45/100*E46/100*E47/100)),2)</f>
        <v>21036.61</v>
      </c>
      <c r="F43" s="12">
        <f t="shared" ref="F43" si="14">ROUND((F44*(F45/100*F46/100*F47/100)),2)</f>
        <v>21036.61</v>
      </c>
      <c r="G43" s="36" t="s">
        <v>120</v>
      </c>
    </row>
    <row r="44" spans="1:7" ht="12.75" customHeight="1">
      <c r="A44" s="37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1" t="s">
        <v>0</v>
      </c>
    </row>
    <row r="45" spans="1:7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>
      <c r="A46" s="37" t="s">
        <v>343</v>
      </c>
      <c r="B46" s="19" t="s">
        <v>103</v>
      </c>
      <c r="C46" s="18" t="s">
        <v>101</v>
      </c>
      <c r="D46" s="16">
        <v>92.101155861300001</v>
      </c>
      <c r="E46" s="12">
        <f t="shared" si="15"/>
        <v>92.101155861300001</v>
      </c>
      <c r="F46" s="12">
        <f t="shared" si="16"/>
        <v>92.101155861300001</v>
      </c>
      <c r="G46" s="31" t="s">
        <v>0</v>
      </c>
    </row>
    <row r="47" spans="1:7" ht="12.75" customHeight="1">
      <c r="A47" s="37" t="s">
        <v>344</v>
      </c>
      <c r="B47" s="19" t="s">
        <v>105</v>
      </c>
      <c r="C47" s="18" t="s">
        <v>101</v>
      </c>
      <c r="D47" s="16">
        <v>100.75553772870001</v>
      </c>
      <c r="E47" s="12">
        <f t="shared" si="15"/>
        <v>100.75553772870001</v>
      </c>
      <c r="F47" s="12">
        <f t="shared" si="16"/>
        <v>100.75553772870001</v>
      </c>
      <c r="G47" s="31" t="s">
        <v>0</v>
      </c>
    </row>
    <row r="48" spans="1:7" ht="28.9" customHeight="1">
      <c r="A48" s="37" t="s">
        <v>345</v>
      </c>
      <c r="B48" s="19" t="s">
        <v>107</v>
      </c>
      <c r="C48" s="18" t="s">
        <v>57</v>
      </c>
      <c r="D48" s="12">
        <f>Part1_1!L11</f>
        <v>120</v>
      </c>
      <c r="E48" s="12">
        <f t="shared" si="15"/>
        <v>120</v>
      </c>
      <c r="F48" s="12">
        <f t="shared" si="16"/>
        <v>120</v>
      </c>
      <c r="G48" s="31" t="s">
        <v>0</v>
      </c>
    </row>
    <row r="49" spans="1:7" ht="28.9" customHeight="1">
      <c r="A49" s="37" t="s">
        <v>346</v>
      </c>
      <c r="B49" s="19" t="s">
        <v>109</v>
      </c>
      <c r="C49" s="18" t="s">
        <v>88</v>
      </c>
      <c r="D49" s="12">
        <v>358.13</v>
      </c>
      <c r="E49" s="12">
        <f>D49</f>
        <v>358.13</v>
      </c>
      <c r="F49" s="12">
        <f>D49</f>
        <v>358.13</v>
      </c>
      <c r="G49" s="31" t="s">
        <v>0</v>
      </c>
    </row>
    <row r="50" spans="1:7" ht="28.9" customHeight="1">
      <c r="A50" s="37" t="s">
        <v>347</v>
      </c>
      <c r="B50" s="19" t="s">
        <v>111</v>
      </c>
      <c r="C50" s="18" t="s">
        <v>57</v>
      </c>
      <c r="D50" s="12">
        <f>D48</f>
        <v>120</v>
      </c>
      <c r="E50" s="12">
        <f t="shared" ref="E50:F50" si="17">E48</f>
        <v>120</v>
      </c>
      <c r="F50" s="12">
        <f t="shared" si="17"/>
        <v>120</v>
      </c>
      <c r="G50" s="31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>
      <c r="A53" s="37" t="s">
        <v>121</v>
      </c>
      <c r="B53" s="29" t="s">
        <v>92</v>
      </c>
      <c r="C53" s="28" t="s">
        <v>88</v>
      </c>
      <c r="D53" s="12">
        <f>D54*D59-D60*D61</f>
        <v>1444755.9</v>
      </c>
      <c r="E53" s="12">
        <f>D53</f>
        <v>1444755.9</v>
      </c>
      <c r="F53" s="12">
        <f>D53</f>
        <v>1444755.9</v>
      </c>
      <c r="G53" s="36" t="s">
        <v>122</v>
      </c>
    </row>
    <row r="54" spans="1:7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21036.62</v>
      </c>
      <c r="E54" s="12">
        <f t="shared" ref="E54:F54" si="18">ROUND((E55*(E56/100*E57/100*E58/100)),2)</f>
        <v>21036.62</v>
      </c>
      <c r="F54" s="12">
        <f t="shared" si="18"/>
        <v>21036.62</v>
      </c>
      <c r="G54" s="36" t="s">
        <v>123</v>
      </c>
    </row>
    <row r="55" spans="1:7" ht="12.75" customHeight="1">
      <c r="A55" s="37" t="s">
        <v>351</v>
      </c>
      <c r="B55" s="29" t="s">
        <v>98</v>
      </c>
      <c r="C55" s="28" t="s">
        <v>88</v>
      </c>
      <c r="D55" s="12">
        <v>21056.14</v>
      </c>
      <c r="E55" s="12">
        <f>D55</f>
        <v>21056.14</v>
      </c>
      <c r="F55" s="12">
        <f>D55</f>
        <v>21056.14</v>
      </c>
      <c r="G55" s="31" t="s">
        <v>0</v>
      </c>
    </row>
    <row r="56" spans="1:7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>
      <c r="A57" s="37" t="s">
        <v>353</v>
      </c>
      <c r="B57" s="29" t="s">
        <v>103</v>
      </c>
      <c r="C57" s="28" t="s">
        <v>101</v>
      </c>
      <c r="D57" s="16">
        <v>99.912471039099998</v>
      </c>
      <c r="E57" s="12">
        <f t="shared" si="19"/>
        <v>99.912471039099998</v>
      </c>
      <c r="F57" s="12">
        <f t="shared" si="20"/>
        <v>99.912471039099998</v>
      </c>
      <c r="G57" s="31" t="s">
        <v>0</v>
      </c>
    </row>
    <row r="58" spans="1:7" ht="12.75" customHeight="1">
      <c r="A58" s="37" t="s">
        <v>354</v>
      </c>
      <c r="B58" s="29" t="s">
        <v>105</v>
      </c>
      <c r="C58" s="28" t="s">
        <v>101</v>
      </c>
      <c r="D58" s="16">
        <v>99.994819875999994</v>
      </c>
      <c r="E58" s="12">
        <f t="shared" si="19"/>
        <v>99.994819875999994</v>
      </c>
      <c r="F58" s="12">
        <f t="shared" si="20"/>
        <v>99.994819875999994</v>
      </c>
      <c r="G58" s="31" t="s">
        <v>0</v>
      </c>
    </row>
    <row r="59" spans="1:7" ht="28.9" customHeight="1">
      <c r="A59" s="37" t="s">
        <v>355</v>
      </c>
      <c r="B59" s="29" t="s">
        <v>107</v>
      </c>
      <c r="C59" s="28" t="s">
        <v>57</v>
      </c>
      <c r="D59" s="12">
        <f>Part1_1!L12</f>
        <v>70</v>
      </c>
      <c r="E59" s="12">
        <f t="shared" si="19"/>
        <v>70</v>
      </c>
      <c r="F59" s="12">
        <f t="shared" si="20"/>
        <v>70</v>
      </c>
      <c r="G59" s="31" t="s">
        <v>0</v>
      </c>
    </row>
    <row r="60" spans="1:7" ht="28.9" customHeight="1">
      <c r="A60" s="37" t="s">
        <v>356</v>
      </c>
      <c r="B60" s="29" t="s">
        <v>109</v>
      </c>
      <c r="C60" s="28" t="s">
        <v>88</v>
      </c>
      <c r="D60" s="12">
        <v>397.25</v>
      </c>
      <c r="E60" s="12">
        <f>D60</f>
        <v>397.25</v>
      </c>
      <c r="F60" s="12">
        <f>D60</f>
        <v>397.25</v>
      </c>
      <c r="G60" s="31" t="s">
        <v>0</v>
      </c>
    </row>
    <row r="61" spans="1:7" ht="28.9" customHeight="1">
      <c r="A61" s="37" t="s">
        <v>357</v>
      </c>
      <c r="B61" s="29" t="s">
        <v>111</v>
      </c>
      <c r="C61" s="28" t="s">
        <v>57</v>
      </c>
      <c r="D61" s="12">
        <f>D59</f>
        <v>70</v>
      </c>
      <c r="E61" s="12">
        <f t="shared" ref="E61:F61" si="21">E59</f>
        <v>70</v>
      </c>
      <c r="F61" s="12">
        <f t="shared" si="21"/>
        <v>70</v>
      </c>
      <c r="G61" s="31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>
      <c r="A64" s="37" t="s">
        <v>124</v>
      </c>
      <c r="B64" s="29" t="s">
        <v>92</v>
      </c>
      <c r="C64" s="28" t="s">
        <v>88</v>
      </c>
      <c r="D64" s="12">
        <f>D65*D70-D71*D72</f>
        <v>1653155.9999999998</v>
      </c>
      <c r="E64" s="12">
        <f>D64</f>
        <v>1653155.9999999998</v>
      </c>
      <c r="F64" s="12">
        <f>D64</f>
        <v>1653155.9999999998</v>
      </c>
      <c r="G64" s="36" t="s">
        <v>125</v>
      </c>
    </row>
    <row r="65" spans="1:7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21036.62</v>
      </c>
      <c r="E65" s="12">
        <f t="shared" ref="E65:F65" si="22">ROUND((E66*(E67/100*E68/100*E69/100)),2)</f>
        <v>21036.62</v>
      </c>
      <c r="F65" s="12">
        <f t="shared" si="22"/>
        <v>21036.62</v>
      </c>
      <c r="G65" s="36" t="s">
        <v>126</v>
      </c>
    </row>
    <row r="66" spans="1:7" ht="12.75" customHeight="1">
      <c r="A66" s="37" t="s">
        <v>361</v>
      </c>
      <c r="B66" s="29" t="s">
        <v>98</v>
      </c>
      <c r="C66" s="28" t="s">
        <v>88</v>
      </c>
      <c r="D66" s="12">
        <v>23307.58</v>
      </c>
      <c r="E66" s="12">
        <f>D66</f>
        <v>23307.58</v>
      </c>
      <c r="F66" s="12">
        <f>D66</f>
        <v>23307.58</v>
      </c>
      <c r="G66" s="31" t="s">
        <v>0</v>
      </c>
    </row>
    <row r="67" spans="1:7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>
      <c r="A68" s="37" t="s">
        <v>363</v>
      </c>
      <c r="B68" s="29" t="s">
        <v>103</v>
      </c>
      <c r="C68" s="28" t="s">
        <v>101</v>
      </c>
      <c r="D68" s="16">
        <v>92.3316418032</v>
      </c>
      <c r="E68" s="12">
        <f t="shared" si="23"/>
        <v>92.3316418032</v>
      </c>
      <c r="F68" s="12">
        <f t="shared" si="24"/>
        <v>92.3316418032</v>
      </c>
      <c r="G68" s="31" t="s">
        <v>0</v>
      </c>
    </row>
    <row r="69" spans="1:7" ht="12.75" customHeight="1">
      <c r="A69" s="37" t="s">
        <v>364</v>
      </c>
      <c r="B69" s="29" t="s">
        <v>105</v>
      </c>
      <c r="C69" s="28" t="s">
        <v>101</v>
      </c>
      <c r="D69" s="16">
        <v>97.752578151400002</v>
      </c>
      <c r="E69" s="12">
        <f t="shared" si="23"/>
        <v>97.752578151400002</v>
      </c>
      <c r="F69" s="12">
        <f t="shared" si="24"/>
        <v>97.752578151400002</v>
      </c>
      <c r="G69" s="31" t="s">
        <v>0</v>
      </c>
    </row>
    <row r="70" spans="1:7" ht="28.9" customHeight="1">
      <c r="A70" s="37" t="s">
        <v>365</v>
      </c>
      <c r="B70" s="29" t="s">
        <v>107</v>
      </c>
      <c r="C70" s="28" t="s">
        <v>57</v>
      </c>
      <c r="D70" s="12">
        <f>Part1_1!L13</f>
        <v>80</v>
      </c>
      <c r="E70" s="12">
        <f t="shared" si="23"/>
        <v>80</v>
      </c>
      <c r="F70" s="12">
        <f t="shared" si="24"/>
        <v>80</v>
      </c>
      <c r="G70" s="31" t="s">
        <v>0</v>
      </c>
    </row>
    <row r="71" spans="1:7" ht="28.9" customHeight="1">
      <c r="A71" s="37" t="s">
        <v>366</v>
      </c>
      <c r="B71" s="29" t="s">
        <v>109</v>
      </c>
      <c r="C71" s="28" t="s">
        <v>88</v>
      </c>
      <c r="D71" s="12">
        <v>372.17</v>
      </c>
      <c r="E71" s="12">
        <f>D71</f>
        <v>372.17</v>
      </c>
      <c r="F71" s="12">
        <f>D71</f>
        <v>372.17</v>
      </c>
      <c r="G71" s="31" t="s">
        <v>0</v>
      </c>
    </row>
    <row r="72" spans="1:7" ht="28.9" customHeight="1">
      <c r="A72" s="37" t="s">
        <v>367</v>
      </c>
      <c r="B72" s="29" t="s">
        <v>111</v>
      </c>
      <c r="C72" s="28" t="s">
        <v>57</v>
      </c>
      <c r="D72" s="12">
        <f>D70</f>
        <v>80</v>
      </c>
      <c r="E72" s="12">
        <f>D72</f>
        <v>80</v>
      </c>
      <c r="F72" s="12">
        <f>E72</f>
        <v>80</v>
      </c>
      <c r="G72" s="31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>
      <c r="A75" s="37" t="s">
        <v>127</v>
      </c>
      <c r="B75" s="29" t="s">
        <v>92</v>
      </c>
      <c r="C75" s="28" t="s">
        <v>88</v>
      </c>
      <c r="D75" s="12">
        <f>D76*D81-D82*D83</f>
        <v>225223.12999999998</v>
      </c>
      <c r="E75" s="12">
        <f>D75</f>
        <v>225223.12999999998</v>
      </c>
      <c r="F75" s="12">
        <f>D75</f>
        <v>225223.12999999998</v>
      </c>
      <c r="G75" s="36" t="s">
        <v>128</v>
      </c>
    </row>
    <row r="76" spans="1:7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21036.6</v>
      </c>
      <c r="E76" s="12">
        <f t="shared" ref="E76:F76" si="25">ROUND((E77*(E78/100*E79/100*E80/100)),2)</f>
        <v>21036.6</v>
      </c>
      <c r="F76" s="12">
        <f t="shared" si="25"/>
        <v>21036.6</v>
      </c>
      <c r="G76" s="36" t="s">
        <v>129</v>
      </c>
    </row>
    <row r="77" spans="1:7" ht="12.75" customHeight="1">
      <c r="A77" s="37" t="s">
        <v>371</v>
      </c>
      <c r="B77" s="29" t="s">
        <v>98</v>
      </c>
      <c r="C77" s="28" t="s">
        <v>88</v>
      </c>
      <c r="D77" s="12">
        <v>25241.49</v>
      </c>
      <c r="E77" s="12">
        <f>D77</f>
        <v>25241.49</v>
      </c>
      <c r="F77" s="12">
        <f>D77</f>
        <v>25241.49</v>
      </c>
      <c r="G77" s="31" t="s">
        <v>0</v>
      </c>
    </row>
    <row r="78" spans="1:7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>
      <c r="A79" s="37" t="s">
        <v>373</v>
      </c>
      <c r="B79" s="29" t="s">
        <v>103</v>
      </c>
      <c r="C79" s="28" t="s">
        <v>101</v>
      </c>
      <c r="D79" s="16">
        <v>81.567648494400004</v>
      </c>
      <c r="E79" s="12">
        <f t="shared" si="26"/>
        <v>81.567648494400004</v>
      </c>
      <c r="F79" s="12">
        <f t="shared" si="27"/>
        <v>81.567648494400004</v>
      </c>
      <c r="G79" s="31" t="s">
        <v>0</v>
      </c>
    </row>
    <row r="80" spans="1:7" ht="12.75" customHeight="1">
      <c r="A80" s="37" t="s">
        <v>374</v>
      </c>
      <c r="B80" s="29" t="s">
        <v>105</v>
      </c>
      <c r="C80" s="28" t="s">
        <v>101</v>
      </c>
      <c r="D80" s="16">
        <v>102.1745230829</v>
      </c>
      <c r="E80" s="12">
        <f t="shared" si="26"/>
        <v>102.1745230829</v>
      </c>
      <c r="F80" s="12">
        <f t="shared" si="27"/>
        <v>102.1745230829</v>
      </c>
      <c r="G80" s="31" t="s">
        <v>0</v>
      </c>
    </row>
    <row r="81" spans="1:8" ht="28.9" customHeight="1">
      <c r="A81" s="37" t="s">
        <v>375</v>
      </c>
      <c r="B81" s="29" t="s">
        <v>107</v>
      </c>
      <c r="C81" s="28" t="s">
        <v>57</v>
      </c>
      <c r="D81" s="12">
        <f>Part1_1!L14</f>
        <v>11</v>
      </c>
      <c r="E81" s="12">
        <f t="shared" si="26"/>
        <v>11</v>
      </c>
      <c r="F81" s="12">
        <f t="shared" si="27"/>
        <v>11</v>
      </c>
      <c r="G81" s="31" t="s">
        <v>0</v>
      </c>
    </row>
    <row r="82" spans="1:8" ht="28.9" customHeight="1">
      <c r="A82" s="37" t="s">
        <v>376</v>
      </c>
      <c r="B82" s="29" t="s">
        <v>109</v>
      </c>
      <c r="C82" s="28" t="s">
        <v>88</v>
      </c>
      <c r="D82" s="12">
        <v>561.77</v>
      </c>
      <c r="E82" s="12">
        <f>D82</f>
        <v>561.77</v>
      </c>
      <c r="F82" s="12">
        <f>D82</f>
        <v>561.77</v>
      </c>
      <c r="G82" s="31" t="s">
        <v>0</v>
      </c>
    </row>
    <row r="83" spans="1:8" ht="28.9" customHeight="1">
      <c r="A83" s="37" t="s">
        <v>377</v>
      </c>
      <c r="B83" s="29" t="s">
        <v>111</v>
      </c>
      <c r="C83" s="28" t="s">
        <v>57</v>
      </c>
      <c r="D83" s="12">
        <f>D81</f>
        <v>11</v>
      </c>
      <c r="E83" s="12">
        <f>D83</f>
        <v>11</v>
      </c>
      <c r="F83" s="12">
        <f>D83</f>
        <v>11</v>
      </c>
      <c r="G83" s="31" t="s">
        <v>0</v>
      </c>
    </row>
    <row r="84" spans="1:8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8" ht="43.35" customHeight="1">
      <c r="A86" s="37" t="s">
        <v>130</v>
      </c>
      <c r="B86" s="19" t="s">
        <v>92</v>
      </c>
      <c r="C86" s="18" t="s">
        <v>88</v>
      </c>
      <c r="D86" s="12">
        <f>D87*D92-D93*D94</f>
        <v>2167737</v>
      </c>
      <c r="E86" s="12">
        <f>D86</f>
        <v>2167737</v>
      </c>
      <c r="F86" s="12">
        <f>D86</f>
        <v>2167737</v>
      </c>
      <c r="G86" s="36" t="s">
        <v>131</v>
      </c>
      <c r="H86">
        <f>D86+D97+D108+D119+D130+D141+D152+D163+D174</f>
        <v>2489006.7399999998</v>
      </c>
    </row>
    <row r="87" spans="1:8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1111.6600000000001</v>
      </c>
      <c r="E87" s="12">
        <f t="shared" ref="E87:F87" si="28">ROUND((E88*(E89/100*E90/100*E91/100)),2)</f>
        <v>1111.6600000000001</v>
      </c>
      <c r="F87" s="12">
        <f t="shared" si="28"/>
        <v>1111.6600000000001</v>
      </c>
      <c r="G87" s="36" t="s">
        <v>132</v>
      </c>
    </row>
    <row r="88" spans="1:8" ht="12.75" customHeight="1">
      <c r="A88" s="37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1" t="s">
        <v>0</v>
      </c>
    </row>
    <row r="89" spans="1:8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8" ht="12.75" customHeight="1">
      <c r="A90" s="37" t="s">
        <v>316</v>
      </c>
      <c r="B90" s="19" t="s">
        <v>103</v>
      </c>
      <c r="C90" s="18" t="s">
        <v>101</v>
      </c>
      <c r="D90" s="16">
        <v>110.54111939720001</v>
      </c>
      <c r="E90" s="12">
        <f t="shared" si="29"/>
        <v>110.54111939720001</v>
      </c>
      <c r="F90" s="12">
        <f t="shared" si="30"/>
        <v>110.54111939720001</v>
      </c>
      <c r="G90" s="31" t="s">
        <v>0</v>
      </c>
    </row>
    <row r="91" spans="1:8" ht="12.75" customHeight="1">
      <c r="A91" s="37" t="s">
        <v>317</v>
      </c>
      <c r="B91" s="19" t="s">
        <v>105</v>
      </c>
      <c r="C91" s="18" t="s">
        <v>101</v>
      </c>
      <c r="D91" s="16">
        <v>95.346049690599997</v>
      </c>
      <c r="E91" s="12">
        <f t="shared" si="29"/>
        <v>95.346049690599997</v>
      </c>
      <c r="F91" s="12">
        <f t="shared" si="30"/>
        <v>95.346049690599997</v>
      </c>
      <c r="G91" s="31" t="s">
        <v>0</v>
      </c>
    </row>
    <row r="92" spans="1:8" ht="28.9" customHeight="1">
      <c r="A92" s="37" t="s">
        <v>318</v>
      </c>
      <c r="B92" s="19" t="s">
        <v>107</v>
      </c>
      <c r="C92" s="18" t="s">
        <v>57</v>
      </c>
      <c r="D92" s="12">
        <f>Part1_1!K15</f>
        <v>1950</v>
      </c>
      <c r="E92" s="12">
        <f t="shared" si="29"/>
        <v>1950</v>
      </c>
      <c r="F92" s="12">
        <f t="shared" si="30"/>
        <v>1950</v>
      </c>
      <c r="G92" s="31" t="s">
        <v>0</v>
      </c>
    </row>
    <row r="93" spans="1:8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8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8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>
      <c r="A96" s="37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>
      <c r="A97" s="37" t="s">
        <v>133</v>
      </c>
      <c r="B97" s="48" t="s">
        <v>92</v>
      </c>
      <c r="C97" s="47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8" t="s">
        <v>134</v>
      </c>
    </row>
    <row r="98" spans="1:7" ht="38.25">
      <c r="A98" s="37" t="s">
        <v>381</v>
      </c>
      <c r="B98" s="48" t="s">
        <v>95</v>
      </c>
      <c r="C98" s="47" t="s">
        <v>88</v>
      </c>
      <c r="D98" s="12">
        <f>ROUND((D99*(D100/100*D101/100*D102/100)),2)</f>
        <v>1111.6600000000001</v>
      </c>
      <c r="E98" s="12">
        <f t="shared" ref="E98:F98" si="31">ROUND((E99*(E100/100*E101/100*E102/100)),2)</f>
        <v>1111.6600000000001</v>
      </c>
      <c r="F98" s="12">
        <f t="shared" si="31"/>
        <v>1111.6600000000001</v>
      </c>
      <c r="G98" s="48" t="s">
        <v>135</v>
      </c>
    </row>
    <row r="99" spans="1:7" ht="12.75" customHeight="1">
      <c r="A99" s="37" t="s">
        <v>382</v>
      </c>
      <c r="B99" s="48" t="s">
        <v>98</v>
      </c>
      <c r="C99" s="47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8" t="s">
        <v>0</v>
      </c>
    </row>
    <row r="100" spans="1:7" ht="12.75" customHeight="1">
      <c r="A100" s="37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>
      <c r="A101" s="37" t="s">
        <v>384</v>
      </c>
      <c r="B101" s="48" t="s">
        <v>103</v>
      </c>
      <c r="C101" s="47" t="s">
        <v>101</v>
      </c>
      <c r="D101" s="12">
        <f t="shared" si="32"/>
        <v>110.54111939720001</v>
      </c>
      <c r="E101" s="12">
        <f t="shared" si="33"/>
        <v>110.54111939720001</v>
      </c>
      <c r="F101" s="12">
        <f t="shared" si="34"/>
        <v>110.54111939720001</v>
      </c>
      <c r="G101" s="48" t="s">
        <v>0</v>
      </c>
    </row>
    <row r="102" spans="1:7" ht="12.75" customHeight="1">
      <c r="A102" s="37" t="s">
        <v>385</v>
      </c>
      <c r="B102" s="48" t="s">
        <v>105</v>
      </c>
      <c r="C102" s="47" t="s">
        <v>101</v>
      </c>
      <c r="D102" s="12">
        <f t="shared" si="32"/>
        <v>95.346049690599997</v>
      </c>
      <c r="E102" s="12">
        <f t="shared" si="33"/>
        <v>95.346049690599997</v>
      </c>
      <c r="F102" s="12">
        <f t="shared" si="34"/>
        <v>95.346049690599997</v>
      </c>
      <c r="G102" s="48" t="s">
        <v>0</v>
      </c>
    </row>
    <row r="103" spans="1:7" ht="28.9" customHeight="1">
      <c r="A103" s="37" t="s">
        <v>386</v>
      </c>
      <c r="B103" s="48" t="s">
        <v>107</v>
      </c>
      <c r="C103" s="47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8" t="s">
        <v>0</v>
      </c>
    </row>
    <row r="104" spans="1:7" ht="28.9" customHeight="1">
      <c r="A104" s="37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>
      <c r="A105" s="37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8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1111.6600000000001</v>
      </c>
      <c r="E109" s="12">
        <f t="shared" ref="E109" si="35">ROUND((E110*(E111/100*E112/100*E113/100)),2)</f>
        <v>1111.6600000000001</v>
      </c>
      <c r="F109" s="12">
        <f t="shared" ref="F109" si="36">ROUND((F110*(F111/100*F112/100*F113/100)),2)</f>
        <v>1111.6600000000001</v>
      </c>
      <c r="G109" s="48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110.54111939720001</v>
      </c>
      <c r="E112" s="12">
        <f t="shared" si="38"/>
        <v>110.54111939720001</v>
      </c>
      <c r="F112" s="12">
        <f t="shared" si="39"/>
        <v>110.54111939720001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95.346049690599997</v>
      </c>
      <c r="E113" s="12">
        <f t="shared" si="38"/>
        <v>95.346049690599997</v>
      </c>
      <c r="F113" s="12">
        <f t="shared" si="39"/>
        <v>95.346049690599997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63364.62</v>
      </c>
      <c r="E119" s="12">
        <f>D119</f>
        <v>63364.62</v>
      </c>
      <c r="F119" s="12">
        <f>D119</f>
        <v>63364.62</v>
      </c>
      <c r="G119" s="48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1111.6600000000001</v>
      </c>
      <c r="E120" s="12">
        <f t="shared" ref="E120" si="40">ROUND((E121*(E122/100*E123/100*E124/100)),2)</f>
        <v>1111.6600000000001</v>
      </c>
      <c r="F120" s="12">
        <f t="shared" ref="F120" si="41">ROUND((F121*(F122/100*F123/100*F124/100)),2)</f>
        <v>1111.6600000000001</v>
      </c>
      <c r="G120" s="48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110.54111939720001</v>
      </c>
      <c r="E123" s="12">
        <f t="shared" si="43"/>
        <v>110.54111939720001</v>
      </c>
      <c r="F123" s="12">
        <f t="shared" si="44"/>
        <v>110.54111939720001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95.346049690599997</v>
      </c>
      <c r="E124" s="12">
        <f t="shared" si="43"/>
        <v>95.346049690599997</v>
      </c>
      <c r="F124" s="12">
        <f t="shared" si="44"/>
        <v>95.346049690599997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57</v>
      </c>
      <c r="E125" s="12">
        <f t="shared" si="43"/>
        <v>57</v>
      </c>
      <c r="F125" s="12">
        <f t="shared" si="44"/>
        <v>57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88932.800000000003</v>
      </c>
      <c r="E130" s="12">
        <f t="shared" ref="E130:F130" si="45">E131*E136</f>
        <v>88932.800000000003</v>
      </c>
      <c r="F130" s="12">
        <f t="shared" si="45"/>
        <v>88932.800000000003</v>
      </c>
      <c r="G130" s="48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1111.6600000000001</v>
      </c>
      <c r="E131" s="12">
        <f t="shared" ref="E131:F131" si="46">ROUND((E132*(E133/100*E134/100*E135/100)),2)</f>
        <v>1111.6600000000001</v>
      </c>
      <c r="F131" s="12">
        <f t="shared" si="46"/>
        <v>1111.6600000000001</v>
      </c>
      <c r="G131" s="48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7">D89</f>
        <v>100</v>
      </c>
      <c r="E133" s="12">
        <f t="shared" ref="E133:E135" si="48">D133</f>
        <v>100</v>
      </c>
      <c r="F133" s="12">
        <f t="shared" ref="F133:F135" si="49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7"/>
        <v>110.54111939720001</v>
      </c>
      <c r="E134" s="12">
        <f t="shared" si="48"/>
        <v>110.54111939720001</v>
      </c>
      <c r="F134" s="12">
        <f t="shared" si="49"/>
        <v>110.54111939720001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7"/>
        <v>95.346049690599997</v>
      </c>
      <c r="E135" s="12">
        <f t="shared" si="48"/>
        <v>95.346049690599997</v>
      </c>
      <c r="F135" s="12">
        <f t="shared" si="49"/>
        <v>95.346049690599997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80</v>
      </c>
      <c r="E136" s="12">
        <f>D136</f>
        <v>80</v>
      </c>
      <c r="F136" s="12">
        <f>D136</f>
        <v>80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100049.40000000001</v>
      </c>
      <c r="E141" s="12">
        <f t="shared" ref="E141:F141" si="50">E142*E147</f>
        <v>100049.40000000001</v>
      </c>
      <c r="F141" s="12">
        <f t="shared" si="50"/>
        <v>100049.40000000001</v>
      </c>
      <c r="G141" s="48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1111.6600000000001</v>
      </c>
      <c r="E142" s="12">
        <f t="shared" ref="E142:F142" si="51">ROUND((E143*(E144/100*E145/100*E146/100)),2)</f>
        <v>1111.6600000000001</v>
      </c>
      <c r="F142" s="12">
        <f t="shared" si="51"/>
        <v>1111.6600000000001</v>
      </c>
      <c r="G142" s="48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2">D89</f>
        <v>100</v>
      </c>
      <c r="E144" s="12">
        <f t="shared" ref="E144:E146" si="53">D144</f>
        <v>100</v>
      </c>
      <c r="F144" s="12">
        <f t="shared" ref="F144:F146" si="54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2"/>
        <v>110.54111939720001</v>
      </c>
      <c r="E145" s="12">
        <f t="shared" si="53"/>
        <v>110.54111939720001</v>
      </c>
      <c r="F145" s="12">
        <f t="shared" si="54"/>
        <v>110.54111939720001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2"/>
        <v>95.346049690599997</v>
      </c>
      <c r="E146" s="12">
        <f t="shared" si="53"/>
        <v>95.346049690599997</v>
      </c>
      <c r="F146" s="12">
        <f t="shared" si="54"/>
        <v>95.346049690599997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90</v>
      </c>
      <c r="E147" s="12">
        <f>D147</f>
        <v>90</v>
      </c>
      <c r="F147" s="12">
        <f>E147</f>
        <v>90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66699.600000000006</v>
      </c>
      <c r="E152" s="12">
        <f>D152</f>
        <v>66699.600000000006</v>
      </c>
      <c r="F152" s="12">
        <f>D152</f>
        <v>66699.600000000006</v>
      </c>
      <c r="G152" s="48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1111.6600000000001</v>
      </c>
      <c r="E153" s="12">
        <f t="shared" ref="E153:F153" si="55">ROUND((E154*(E155/100*E156/100*E157/100)),2)</f>
        <v>1111.6600000000001</v>
      </c>
      <c r="F153" s="12">
        <f t="shared" si="55"/>
        <v>1111.6600000000001</v>
      </c>
      <c r="G153" s="48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6">D89</f>
        <v>100</v>
      </c>
      <c r="E155" s="12">
        <f t="shared" ref="E155:E158" si="57">D155</f>
        <v>100</v>
      </c>
      <c r="F155" s="12">
        <f t="shared" ref="F155:F158" si="58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6"/>
        <v>110.54111939720001</v>
      </c>
      <c r="E156" s="12">
        <f t="shared" si="57"/>
        <v>110.54111939720001</v>
      </c>
      <c r="F156" s="12">
        <f t="shared" si="58"/>
        <v>110.54111939720001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6"/>
        <v>95.346049690599997</v>
      </c>
      <c r="E157" s="12">
        <f t="shared" si="57"/>
        <v>95.346049690599997</v>
      </c>
      <c r="F157" s="12">
        <f t="shared" si="58"/>
        <v>95.346049690599997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60</v>
      </c>
      <c r="E158" s="12">
        <f t="shared" si="57"/>
        <v>60</v>
      </c>
      <c r="F158" s="12">
        <f t="shared" si="58"/>
        <v>60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>
      <c r="A163" s="25" t="s">
        <v>188</v>
      </c>
      <c r="B163" s="48" t="s">
        <v>92</v>
      </c>
      <c r="C163" s="47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1111.6600000000001</v>
      </c>
      <c r="E164" s="12">
        <f t="shared" ref="E164:F164" si="59">ROUND((E165*(E166/100*E167/100*E168/100)),2)</f>
        <v>1111.6600000000001</v>
      </c>
      <c r="F164" s="12">
        <f t="shared" si="59"/>
        <v>1111.6600000000001</v>
      </c>
      <c r="G164" s="23" t="s">
        <v>198</v>
      </c>
    </row>
    <row r="165" spans="1:7" ht="12.75" customHeight="1">
      <c r="A165" s="25" t="s">
        <v>190</v>
      </c>
      <c r="B165" s="48" t="s">
        <v>98</v>
      </c>
      <c r="C165" s="47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8" t="s">
        <v>0</v>
      </c>
    </row>
    <row r="166" spans="1:7" ht="12.75" customHeight="1">
      <c r="A166" s="25" t="s">
        <v>191</v>
      </c>
      <c r="B166" s="48" t="s">
        <v>100</v>
      </c>
      <c r="C166" s="47" t="s">
        <v>101</v>
      </c>
      <c r="D166" s="12">
        <f t="shared" ref="D166:D168" si="60">D89</f>
        <v>100</v>
      </c>
      <c r="E166" s="12">
        <f t="shared" ref="E166:E169" si="61">D166</f>
        <v>100</v>
      </c>
      <c r="F166" s="12">
        <f t="shared" ref="F166:F169" si="62">D166</f>
        <v>100</v>
      </c>
      <c r="G166" s="48" t="s">
        <v>0</v>
      </c>
    </row>
    <row r="167" spans="1:7" ht="12.75" customHeight="1">
      <c r="A167" s="25" t="s">
        <v>192</v>
      </c>
      <c r="B167" s="48" t="s">
        <v>103</v>
      </c>
      <c r="C167" s="47" t="s">
        <v>101</v>
      </c>
      <c r="D167" s="12">
        <f t="shared" si="60"/>
        <v>110.54111939720001</v>
      </c>
      <c r="E167" s="12">
        <f t="shared" si="61"/>
        <v>110.54111939720001</v>
      </c>
      <c r="F167" s="12">
        <f t="shared" si="62"/>
        <v>110.54111939720001</v>
      </c>
      <c r="G167" s="48" t="s">
        <v>0</v>
      </c>
    </row>
    <row r="168" spans="1:7" ht="12.75" customHeight="1">
      <c r="A168" s="25" t="s">
        <v>193</v>
      </c>
      <c r="B168" s="48" t="s">
        <v>105</v>
      </c>
      <c r="C168" s="47" t="s">
        <v>101</v>
      </c>
      <c r="D168" s="12">
        <f t="shared" si="60"/>
        <v>95.346049690599997</v>
      </c>
      <c r="E168" s="12">
        <f t="shared" si="61"/>
        <v>95.346049690599997</v>
      </c>
      <c r="F168" s="12">
        <f t="shared" si="62"/>
        <v>95.346049690599997</v>
      </c>
      <c r="G168" s="48" t="s">
        <v>0</v>
      </c>
    </row>
    <row r="169" spans="1:7" ht="28.9" customHeight="1">
      <c r="A169" s="25" t="s">
        <v>194</v>
      </c>
      <c r="B169" s="48" t="s">
        <v>107</v>
      </c>
      <c r="C169" s="47" t="s">
        <v>57</v>
      </c>
      <c r="D169" s="12">
        <f>Part1_1!K22</f>
        <v>0</v>
      </c>
      <c r="E169" s="12">
        <f t="shared" si="61"/>
        <v>0</v>
      </c>
      <c r="F169" s="12">
        <f t="shared" si="62"/>
        <v>0</v>
      </c>
      <c r="G169" s="48" t="s">
        <v>0</v>
      </c>
    </row>
    <row r="170" spans="1:7" ht="28.9" customHeight="1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>
      <c r="A174" s="25" t="s">
        <v>201</v>
      </c>
      <c r="B174" s="48" t="s">
        <v>92</v>
      </c>
      <c r="C174" s="47" t="s">
        <v>88</v>
      </c>
      <c r="D174" s="12">
        <f>D175*D180</f>
        <v>2223.3200000000002</v>
      </c>
      <c r="E174" s="12">
        <f>D174</f>
        <v>2223.3200000000002</v>
      </c>
      <c r="F174" s="12">
        <f>D174</f>
        <v>2223.3200000000002</v>
      </c>
      <c r="G174" s="23" t="s">
        <v>210</v>
      </c>
    </row>
    <row r="175" spans="1:7" ht="36.75" customHeight="1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1111.6600000000001</v>
      </c>
      <c r="E175" s="12">
        <f t="shared" ref="E175:F175" si="63">ROUND((E176*(E177/100*E178/100*E179/100)),2)</f>
        <v>1111.6600000000001</v>
      </c>
      <c r="F175" s="12">
        <f t="shared" si="63"/>
        <v>1111.6600000000001</v>
      </c>
      <c r="G175" s="23" t="s">
        <v>211</v>
      </c>
    </row>
    <row r="176" spans="1:7" ht="12.75" customHeight="1">
      <c r="A176" s="25" t="s">
        <v>203</v>
      </c>
      <c r="B176" s="48" t="s">
        <v>98</v>
      </c>
      <c r="C176" s="47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8" t="s">
        <v>0</v>
      </c>
    </row>
    <row r="177" spans="1:7" ht="12.75" customHeight="1">
      <c r="A177" s="25" t="s">
        <v>204</v>
      </c>
      <c r="B177" s="48" t="s">
        <v>100</v>
      </c>
      <c r="C177" s="47" t="s">
        <v>101</v>
      </c>
      <c r="D177" s="12">
        <f t="shared" ref="D177:D179" si="64">D89</f>
        <v>100</v>
      </c>
      <c r="E177" s="12">
        <f t="shared" ref="E177:E180" si="65">D177</f>
        <v>100</v>
      </c>
      <c r="F177" s="12">
        <f t="shared" ref="F177:F180" si="66">D177</f>
        <v>100</v>
      </c>
      <c r="G177" s="48" t="s">
        <v>0</v>
      </c>
    </row>
    <row r="178" spans="1:7" ht="12.75" customHeight="1">
      <c r="A178" s="25" t="s">
        <v>205</v>
      </c>
      <c r="B178" s="48" t="s">
        <v>103</v>
      </c>
      <c r="C178" s="47" t="s">
        <v>101</v>
      </c>
      <c r="D178" s="12">
        <f t="shared" si="64"/>
        <v>110.54111939720001</v>
      </c>
      <c r="E178" s="12">
        <f t="shared" si="65"/>
        <v>110.54111939720001</v>
      </c>
      <c r="F178" s="12">
        <f t="shared" si="66"/>
        <v>110.54111939720001</v>
      </c>
      <c r="G178" s="48" t="s">
        <v>0</v>
      </c>
    </row>
    <row r="179" spans="1:7" ht="12.75" customHeight="1">
      <c r="A179" s="25" t="s">
        <v>206</v>
      </c>
      <c r="B179" s="48" t="s">
        <v>105</v>
      </c>
      <c r="C179" s="47" t="s">
        <v>101</v>
      </c>
      <c r="D179" s="12">
        <f t="shared" si="64"/>
        <v>95.346049690599997</v>
      </c>
      <c r="E179" s="12">
        <f t="shared" si="65"/>
        <v>95.346049690599997</v>
      </c>
      <c r="F179" s="12">
        <f t="shared" si="66"/>
        <v>95.346049690599997</v>
      </c>
      <c r="G179" s="48" t="s">
        <v>0</v>
      </c>
    </row>
    <row r="180" spans="1:7" ht="28.9" customHeight="1">
      <c r="A180" s="25" t="s">
        <v>207</v>
      </c>
      <c r="B180" s="48" t="s">
        <v>107</v>
      </c>
      <c r="C180" s="47" t="s">
        <v>57</v>
      </c>
      <c r="D180" s="12">
        <f>Part1_1!K23</f>
        <v>2</v>
      </c>
      <c r="E180" s="12">
        <f t="shared" si="65"/>
        <v>2</v>
      </c>
      <c r="F180" s="12">
        <f t="shared" si="66"/>
        <v>2</v>
      </c>
      <c r="G180" s="48" t="s">
        <v>0</v>
      </c>
    </row>
    <row r="181" spans="1:7" ht="28.9" customHeight="1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717105.17999999993</v>
      </c>
      <c r="E185" s="12">
        <f>D185</f>
        <v>717105.17999999993</v>
      </c>
      <c r="F185" s="12">
        <f>D185</f>
        <v>717105.17999999993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21730.46</v>
      </c>
      <c r="E186" s="12">
        <f t="shared" ref="E186:F186" si="67">ROUND((E187*(E188/100*E189/100*E190/100)),2)</f>
        <v>21730.46</v>
      </c>
      <c r="F186" s="12">
        <f t="shared" si="67"/>
        <v>21730.46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8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8">D23</f>
        <v>100</v>
      </c>
      <c r="E188" s="12">
        <f t="shared" ref="E188:E191" si="69">D188</f>
        <v>100</v>
      </c>
      <c r="F188" s="12">
        <f t="shared" ref="F188:F191" si="70">D188</f>
        <v>100</v>
      </c>
      <c r="G188" s="48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8"/>
        <v>86.282245224899995</v>
      </c>
      <c r="E189" s="12">
        <f t="shared" si="69"/>
        <v>86.282245224899995</v>
      </c>
      <c r="F189" s="12">
        <f t="shared" si="70"/>
        <v>86.282245224899995</v>
      </c>
      <c r="G189" s="48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8"/>
        <v>100.6559258005</v>
      </c>
      <c r="E190" s="12">
        <f t="shared" si="69"/>
        <v>100.6559258005</v>
      </c>
      <c r="F190" s="12">
        <f t="shared" si="70"/>
        <v>100.6559258005</v>
      </c>
      <c r="G190" s="48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33</v>
      </c>
      <c r="E191" s="12">
        <f t="shared" si="69"/>
        <v>33</v>
      </c>
      <c r="F191" s="12">
        <f t="shared" si="70"/>
        <v>33</v>
      </c>
      <c r="G191" s="48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694208.46</v>
      </c>
      <c r="E196" s="12">
        <f>D196</f>
        <v>694208.46</v>
      </c>
      <c r="F196" s="12">
        <f>D196</f>
        <v>694208.46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21036.62</v>
      </c>
      <c r="E197" s="12">
        <f t="shared" ref="E197:F197" si="71">ROUND((E198*(E199/100*E200/100*E201/100)),2)</f>
        <v>21036.62</v>
      </c>
      <c r="F197" s="12">
        <f t="shared" si="71"/>
        <v>21036.62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8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2">D199</f>
        <v>100</v>
      </c>
      <c r="F199" s="12">
        <f t="shared" ref="F199:F202" si="73">D199</f>
        <v>100</v>
      </c>
      <c r="G199" s="48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90.902839358400001</v>
      </c>
      <c r="E200" s="12">
        <f t="shared" si="72"/>
        <v>90.902839358400001</v>
      </c>
      <c r="F200" s="12">
        <f t="shared" si="73"/>
        <v>90.902839358400001</v>
      </c>
      <c r="G200" s="48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100.279856944</v>
      </c>
      <c r="E201" s="12">
        <f t="shared" si="72"/>
        <v>100.279856944</v>
      </c>
      <c r="F201" s="12">
        <f t="shared" si="73"/>
        <v>100.279856944</v>
      </c>
      <c r="G201" s="48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33</v>
      </c>
      <c r="E202" s="12">
        <f t="shared" si="72"/>
        <v>33</v>
      </c>
      <c r="F202" s="12">
        <f t="shared" si="73"/>
        <v>33</v>
      </c>
      <c r="G202" s="48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694208.13</v>
      </c>
      <c r="E207" s="12">
        <f>D207</f>
        <v>694208.13</v>
      </c>
      <c r="F207" s="12">
        <f>D207</f>
        <v>694208.13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21036.61</v>
      </c>
      <c r="E208" s="12">
        <f t="shared" ref="E208:F208" si="74">ROUND((E209*(E210/100*E211/100*E212/100)),2)</f>
        <v>21036.61</v>
      </c>
      <c r="F208" s="12">
        <f t="shared" si="74"/>
        <v>21036.61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8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5">D210</f>
        <v>100</v>
      </c>
      <c r="F210" s="12">
        <f t="shared" ref="F210:F213" si="76">D210</f>
        <v>100</v>
      </c>
      <c r="G210" s="48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92.101155861300001</v>
      </c>
      <c r="E211" s="12">
        <f t="shared" si="75"/>
        <v>92.101155861300001</v>
      </c>
      <c r="F211" s="12">
        <f t="shared" si="76"/>
        <v>92.101155861300001</v>
      </c>
      <c r="G211" s="48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100.75553772870001</v>
      </c>
      <c r="E212" s="12">
        <f t="shared" si="75"/>
        <v>100.75553772870001</v>
      </c>
      <c r="F212" s="12">
        <f t="shared" si="76"/>
        <v>100.75553772870001</v>
      </c>
      <c r="G212" s="48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33</v>
      </c>
      <c r="E213" s="12">
        <f t="shared" si="75"/>
        <v>33</v>
      </c>
      <c r="F213" s="12">
        <f t="shared" si="76"/>
        <v>33</v>
      </c>
      <c r="G213" s="48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610061.98</v>
      </c>
      <c r="E218" s="12">
        <f>D218</f>
        <v>610061.98</v>
      </c>
      <c r="F218" s="12">
        <f>D218</f>
        <v>610061.98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21036.62</v>
      </c>
      <c r="E219" s="12">
        <f t="shared" ref="E219:F219" si="77">ROUND((E220*(E221/100*E222/100*E223/100)),2)</f>
        <v>21036.62</v>
      </c>
      <c r="F219" s="12">
        <f t="shared" si="77"/>
        <v>21036.62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8">D221</f>
        <v>100</v>
      </c>
      <c r="F221" s="12">
        <f t="shared" ref="F221:F224" si="79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99.912471039099998</v>
      </c>
      <c r="E222" s="12">
        <f t="shared" si="78"/>
        <v>99.912471039099998</v>
      </c>
      <c r="F222" s="12">
        <f t="shared" si="79"/>
        <v>99.912471039099998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99.994819875999994</v>
      </c>
      <c r="E223" s="12">
        <f t="shared" si="78"/>
        <v>99.994819875999994</v>
      </c>
      <c r="F223" s="12">
        <f t="shared" si="79"/>
        <v>99.994819875999994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29</v>
      </c>
      <c r="E224" s="12">
        <f t="shared" si="78"/>
        <v>29</v>
      </c>
      <c r="F224" s="12">
        <f t="shared" si="79"/>
        <v>29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546952.12</v>
      </c>
      <c r="E229" s="12">
        <f>D229</f>
        <v>546952.12</v>
      </c>
      <c r="F229" s="12">
        <f>D229</f>
        <v>546952.12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21036.62</v>
      </c>
      <c r="E230" s="12">
        <f t="shared" ref="E230:F230" si="80">ROUND((E231*(E232/100*E233/100*E234/100)),2)</f>
        <v>21036.62</v>
      </c>
      <c r="F230" s="12">
        <f t="shared" si="80"/>
        <v>21036.62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1">D232</f>
        <v>100</v>
      </c>
      <c r="F232" s="12">
        <f t="shared" ref="F232:F235" si="82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92.3316418032</v>
      </c>
      <c r="E233" s="12">
        <f t="shared" si="81"/>
        <v>92.3316418032</v>
      </c>
      <c r="F233" s="12">
        <f t="shared" si="82"/>
        <v>92.3316418032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97.752578151400002</v>
      </c>
      <c r="E234" s="12">
        <f t="shared" si="81"/>
        <v>97.752578151400002</v>
      </c>
      <c r="F234" s="12">
        <f t="shared" si="82"/>
        <v>97.752578151400002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26</v>
      </c>
      <c r="E235" s="12">
        <f t="shared" si="81"/>
        <v>26</v>
      </c>
      <c r="F235" s="12">
        <f t="shared" si="82"/>
        <v>26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231402.59999999998</v>
      </c>
      <c r="E240" s="12">
        <f>D240</f>
        <v>231402.59999999998</v>
      </c>
      <c r="F240" s="12">
        <f>D240</f>
        <v>231402.59999999998</v>
      </c>
      <c r="G240" s="23" t="s">
        <v>275</v>
      </c>
    </row>
    <row r="241" spans="1:8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21036.6</v>
      </c>
      <c r="E241" s="12">
        <f t="shared" ref="E241:F241" si="83">ROUND((E242*(E243/100*E244/100*E245/100)),2)</f>
        <v>21036.6</v>
      </c>
      <c r="F241" s="12">
        <f t="shared" si="83"/>
        <v>21036.6</v>
      </c>
      <c r="G241" s="23" t="s">
        <v>276</v>
      </c>
    </row>
    <row r="242" spans="1:8" ht="12.75" customHeight="1">
      <c r="A242" s="25" t="s">
        <v>268</v>
      </c>
      <c r="B242" s="29" t="s">
        <v>98</v>
      </c>
      <c r="C242" s="28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9" t="s">
        <v>0</v>
      </c>
    </row>
    <row r="243" spans="1:8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4">D243</f>
        <v>100</v>
      </c>
      <c r="F243" s="12">
        <f t="shared" ref="F243:F246" si="85">D243</f>
        <v>100</v>
      </c>
      <c r="G243" s="29" t="s">
        <v>0</v>
      </c>
    </row>
    <row r="244" spans="1:8" ht="12.75" customHeight="1">
      <c r="A244" s="25" t="s">
        <v>270</v>
      </c>
      <c r="B244" s="29" t="s">
        <v>103</v>
      </c>
      <c r="C244" s="28" t="s">
        <v>101</v>
      </c>
      <c r="D244" s="16">
        <f>D79</f>
        <v>81.567648494400004</v>
      </c>
      <c r="E244" s="12">
        <f t="shared" si="84"/>
        <v>81.567648494400004</v>
      </c>
      <c r="F244" s="12">
        <f t="shared" si="85"/>
        <v>81.567648494400004</v>
      </c>
      <c r="G244" s="29" t="s">
        <v>0</v>
      </c>
    </row>
    <row r="245" spans="1:8" ht="12.75" customHeight="1">
      <c r="A245" s="25" t="s">
        <v>271</v>
      </c>
      <c r="B245" s="29" t="s">
        <v>105</v>
      </c>
      <c r="C245" s="28" t="s">
        <v>101</v>
      </c>
      <c r="D245" s="16">
        <f>D80</f>
        <v>102.1745230829</v>
      </c>
      <c r="E245" s="12">
        <f t="shared" si="84"/>
        <v>102.1745230829</v>
      </c>
      <c r="F245" s="12">
        <f t="shared" si="85"/>
        <v>102.1745230829</v>
      </c>
      <c r="G245" s="29" t="s">
        <v>0</v>
      </c>
    </row>
    <row r="246" spans="1:8" ht="28.9" customHeight="1">
      <c r="A246" s="25" t="s">
        <v>272</v>
      </c>
      <c r="B246" s="29" t="s">
        <v>107</v>
      </c>
      <c r="C246" s="28" t="s">
        <v>57</v>
      </c>
      <c r="D246" s="12">
        <f>Part1_1!K29</f>
        <v>11</v>
      </c>
      <c r="E246" s="12">
        <f t="shared" si="84"/>
        <v>11</v>
      </c>
      <c r="F246" s="12">
        <f t="shared" si="85"/>
        <v>11</v>
      </c>
      <c r="G246" s="29" t="s">
        <v>0</v>
      </c>
    </row>
    <row r="247" spans="1:8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8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8" ht="15.75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1299523.6499999999</v>
      </c>
    </row>
    <row r="252" spans="1:8" ht="51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4411.2</v>
      </c>
      <c r="E252" s="12">
        <f t="shared" ref="E252:F252" si="86">ROUND((E253*(E254/100*E255/100*E256/100)),2)</f>
        <v>4411.2</v>
      </c>
      <c r="F252" s="12">
        <f t="shared" si="86"/>
        <v>4411.2</v>
      </c>
      <c r="G252" s="23" t="s">
        <v>480</v>
      </c>
    </row>
    <row r="253" spans="1:8" ht="12.75" customHeight="1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7">D254</f>
        <v>100</v>
      </c>
      <c r="F254" s="12">
        <f t="shared" ref="F254:F256" si="88">D254</f>
        <v>100</v>
      </c>
      <c r="G254" s="26" t="s">
        <v>0</v>
      </c>
    </row>
    <row r="255" spans="1:8" ht="12.75" customHeight="1">
      <c r="A255" s="25" t="s">
        <v>474</v>
      </c>
      <c r="B255" s="19" t="s">
        <v>103</v>
      </c>
      <c r="C255" s="18" t="s">
        <v>101</v>
      </c>
      <c r="D255" s="34">
        <v>111.9945015843</v>
      </c>
      <c r="E255" s="12">
        <f t="shared" si="87"/>
        <v>111.9945015843</v>
      </c>
      <c r="F255" s="12">
        <f t="shared" si="88"/>
        <v>111.9945015843</v>
      </c>
      <c r="G255" s="26" t="s">
        <v>0</v>
      </c>
    </row>
    <row r="256" spans="1:8" ht="12.75" customHeight="1">
      <c r="A256" s="25" t="s">
        <v>475</v>
      </c>
      <c r="B256" s="19" t="s">
        <v>105</v>
      </c>
      <c r="C256" s="18" t="s">
        <v>101</v>
      </c>
      <c r="D256" s="16">
        <v>87.060687383800001</v>
      </c>
      <c r="E256" s="12">
        <f t="shared" si="87"/>
        <v>87.060687383800001</v>
      </c>
      <c r="F256" s="12">
        <f t="shared" si="88"/>
        <v>87.060687383800001</v>
      </c>
      <c r="G256" s="26" t="s">
        <v>0</v>
      </c>
    </row>
    <row r="257" spans="1:7" ht="28.9" customHeight="1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485</v>
      </c>
      <c r="B262" s="19" t="s">
        <v>92</v>
      </c>
      <c r="C262" s="18" t="s">
        <v>88</v>
      </c>
      <c r="D262" s="12">
        <f>D263*D268-D269*D270</f>
        <v>154072.45000000001</v>
      </c>
      <c r="E262" s="12">
        <f>D262</f>
        <v>154072.45000000001</v>
      </c>
      <c r="F262" s="12">
        <f>D262</f>
        <v>154072.45000000001</v>
      </c>
      <c r="G262" s="23" t="s">
        <v>481</v>
      </c>
    </row>
    <row r="263" spans="1:7" ht="51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4411.2</v>
      </c>
      <c r="E263" s="12">
        <f t="shared" ref="E263:F263" si="89">ROUND((E264*(E265/100*E266/100*E267/100)),2)</f>
        <v>4411.2</v>
      </c>
      <c r="F263" s="12">
        <f t="shared" si="89"/>
        <v>4411.2</v>
      </c>
      <c r="G263" s="23" t="s">
        <v>482</v>
      </c>
    </row>
    <row r="264" spans="1:7" ht="12.75" customHeight="1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>
      <c r="A265" s="25" t="s">
        <v>488</v>
      </c>
      <c r="B265" s="19" t="s">
        <v>100</v>
      </c>
      <c r="C265" s="18" t="s">
        <v>101</v>
      </c>
      <c r="D265" s="12">
        <f t="shared" ref="D265:D267" si="90">D254</f>
        <v>100</v>
      </c>
      <c r="E265" s="12">
        <f t="shared" ref="E265:E267" si="91">D265</f>
        <v>100</v>
      </c>
      <c r="F265" s="12">
        <f t="shared" ref="F265:F267" si="92">D265</f>
        <v>100</v>
      </c>
      <c r="G265" s="19" t="s">
        <v>0</v>
      </c>
    </row>
    <row r="266" spans="1:7" ht="12.75" customHeight="1">
      <c r="A266" s="25" t="s">
        <v>489</v>
      </c>
      <c r="B266" s="19" t="s">
        <v>103</v>
      </c>
      <c r="C266" s="18" t="s">
        <v>101</v>
      </c>
      <c r="D266" s="12">
        <f t="shared" si="90"/>
        <v>111.9945015843</v>
      </c>
      <c r="E266" s="12">
        <f t="shared" si="91"/>
        <v>111.9945015843</v>
      </c>
      <c r="F266" s="12">
        <f t="shared" si="92"/>
        <v>111.9945015843</v>
      </c>
      <c r="G266" s="19" t="s">
        <v>0</v>
      </c>
    </row>
    <row r="267" spans="1:7" ht="12.75" customHeight="1">
      <c r="A267" s="25" t="s">
        <v>490</v>
      </c>
      <c r="B267" s="19" t="s">
        <v>105</v>
      </c>
      <c r="C267" s="18" t="s">
        <v>101</v>
      </c>
      <c r="D267" s="12">
        <f t="shared" si="90"/>
        <v>87.060687383800001</v>
      </c>
      <c r="E267" s="12">
        <f t="shared" si="91"/>
        <v>87.060687383800001</v>
      </c>
      <c r="F267" s="12">
        <f t="shared" si="92"/>
        <v>87.060687383800001</v>
      </c>
      <c r="G267" s="19" t="s">
        <v>0</v>
      </c>
    </row>
    <row r="268" spans="1:7" ht="28.9" customHeight="1">
      <c r="A268" s="25" t="s">
        <v>491</v>
      </c>
      <c r="B268" s="19" t="s">
        <v>107</v>
      </c>
      <c r="C268" s="18" t="s">
        <v>57</v>
      </c>
      <c r="D268" s="12">
        <f>Part1_1!L31</f>
        <v>35</v>
      </c>
      <c r="E268" s="12">
        <f t="shared" ref="E268" si="93">D268</f>
        <v>35</v>
      </c>
      <c r="F268" s="12">
        <f t="shared" ref="F268" si="94">D268</f>
        <v>35</v>
      </c>
      <c r="G268" s="19" t="s">
        <v>0</v>
      </c>
    </row>
    <row r="269" spans="1:7" ht="28.9" customHeight="1">
      <c r="A269" s="25" t="s">
        <v>492</v>
      </c>
      <c r="B269" s="19" t="s">
        <v>109</v>
      </c>
      <c r="C269" s="18" t="s">
        <v>88</v>
      </c>
      <c r="D269" s="12">
        <v>9.1300000000000008</v>
      </c>
      <c r="E269" s="12">
        <f>D269</f>
        <v>9.1300000000000008</v>
      </c>
      <c r="F269" s="12">
        <f>D269</f>
        <v>9.1300000000000008</v>
      </c>
      <c r="G269" s="19" t="s">
        <v>0</v>
      </c>
    </row>
    <row r="270" spans="1:7" ht="28.9" customHeight="1">
      <c r="A270" s="25" t="s">
        <v>493</v>
      </c>
      <c r="B270" s="19" t="s">
        <v>111</v>
      </c>
      <c r="C270" s="18" t="s">
        <v>57</v>
      </c>
      <c r="D270" s="12">
        <f>D268</f>
        <v>35</v>
      </c>
      <c r="E270" s="12">
        <f t="shared" ref="E270:F270" si="95">E268</f>
        <v>35</v>
      </c>
      <c r="F270" s="12">
        <f t="shared" si="95"/>
        <v>35</v>
      </c>
      <c r="G270" s="19" t="s">
        <v>0</v>
      </c>
    </row>
    <row r="271" spans="1:7" ht="15.75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495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>
      <c r="A273" s="25" t="s">
        <v>496</v>
      </c>
      <c r="B273" s="48" t="s">
        <v>92</v>
      </c>
      <c r="C273" s="47" t="s">
        <v>88</v>
      </c>
      <c r="D273" s="12">
        <f>D274*D279</f>
        <v>441120</v>
      </c>
      <c r="E273" s="12">
        <f>D273</f>
        <v>441120</v>
      </c>
      <c r="F273" s="12">
        <f>D273</f>
        <v>441120</v>
      </c>
      <c r="G273" s="23" t="s">
        <v>518</v>
      </c>
    </row>
    <row r="274" spans="1:7" ht="51">
      <c r="A274" s="25" t="s">
        <v>497</v>
      </c>
      <c r="B274" s="48" t="s">
        <v>95</v>
      </c>
      <c r="C274" s="47" t="s">
        <v>88</v>
      </c>
      <c r="D274" s="12">
        <f>ROUND((D275*(D276/100*D277/100*D278/100)),2)</f>
        <v>4411.2</v>
      </c>
      <c r="E274" s="12">
        <f t="shared" ref="E274:F274" si="96">ROUND((E275*(E276/100*E277/100*E278/100)),2)</f>
        <v>4411.2</v>
      </c>
      <c r="F274" s="12">
        <f t="shared" si="96"/>
        <v>4411.2</v>
      </c>
      <c r="G274" s="23" t="s">
        <v>480</v>
      </c>
    </row>
    <row r="275" spans="1:7" ht="12.75" customHeight="1">
      <c r="A275" s="25" t="s">
        <v>498</v>
      </c>
      <c r="B275" s="48" t="s">
        <v>98</v>
      </c>
      <c r="C275" s="47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8" t="s">
        <v>0</v>
      </c>
    </row>
    <row r="276" spans="1:7" ht="12.75" customHeight="1">
      <c r="A276" s="25" t="s">
        <v>499</v>
      </c>
      <c r="B276" s="48" t="s">
        <v>100</v>
      </c>
      <c r="C276" s="47" t="s">
        <v>101</v>
      </c>
      <c r="D276" s="12">
        <f t="shared" ref="D276:D278" si="97">D254</f>
        <v>100</v>
      </c>
      <c r="E276" s="12">
        <f t="shared" ref="E276:E278" si="98">D276</f>
        <v>100</v>
      </c>
      <c r="F276" s="12">
        <f t="shared" ref="F276:F278" si="99">D276</f>
        <v>100</v>
      </c>
      <c r="G276" s="48" t="s">
        <v>0</v>
      </c>
    </row>
    <row r="277" spans="1:7" ht="12.75" customHeight="1">
      <c r="A277" s="25" t="s">
        <v>500</v>
      </c>
      <c r="B277" s="48" t="s">
        <v>103</v>
      </c>
      <c r="C277" s="47" t="s">
        <v>101</v>
      </c>
      <c r="D277" s="12">
        <f t="shared" si="97"/>
        <v>111.9945015843</v>
      </c>
      <c r="E277" s="12">
        <f t="shared" si="98"/>
        <v>111.9945015843</v>
      </c>
      <c r="F277" s="12">
        <f t="shared" si="99"/>
        <v>111.9945015843</v>
      </c>
      <c r="G277" s="48" t="s">
        <v>0</v>
      </c>
    </row>
    <row r="278" spans="1:7" ht="12.75" customHeight="1">
      <c r="A278" s="25" t="s">
        <v>501</v>
      </c>
      <c r="B278" s="48" t="s">
        <v>105</v>
      </c>
      <c r="C278" s="47" t="s">
        <v>101</v>
      </c>
      <c r="D278" s="12">
        <f t="shared" si="97"/>
        <v>87.060687383800001</v>
      </c>
      <c r="E278" s="12">
        <f t="shared" si="98"/>
        <v>87.060687383800001</v>
      </c>
      <c r="F278" s="12">
        <f t="shared" si="99"/>
        <v>87.060687383800001</v>
      </c>
      <c r="G278" s="48" t="s">
        <v>0</v>
      </c>
    </row>
    <row r="279" spans="1:7" ht="28.9" customHeight="1">
      <c r="A279" s="25" t="s">
        <v>502</v>
      </c>
      <c r="B279" s="48" t="s">
        <v>107</v>
      </c>
      <c r="C279" s="47" t="s">
        <v>57</v>
      </c>
      <c r="D279" s="12">
        <f>Part1_1!K32</f>
        <v>100</v>
      </c>
      <c r="E279" s="12">
        <f>D279</f>
        <v>100</v>
      </c>
      <c r="F279" s="12">
        <f>D279</f>
        <v>100</v>
      </c>
      <c r="G279" s="48" t="s">
        <v>0</v>
      </c>
    </row>
    <row r="280" spans="1:7" ht="28.9" customHeight="1">
      <c r="A280" s="25" t="s">
        <v>503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>
      <c r="A281" s="25" t="s">
        <v>504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506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>
      <c r="A284" s="25" t="s">
        <v>507</v>
      </c>
      <c r="B284" s="48" t="s">
        <v>92</v>
      </c>
      <c r="C284" s="47" t="s">
        <v>88</v>
      </c>
      <c r="D284" s="12">
        <f>D285*D290-D291*D292</f>
        <v>704331.2</v>
      </c>
      <c r="E284" s="12">
        <f>D284</f>
        <v>704331.2</v>
      </c>
      <c r="F284" s="12">
        <f>D284</f>
        <v>704331.2</v>
      </c>
      <c r="G284" s="23" t="s">
        <v>516</v>
      </c>
    </row>
    <row r="285" spans="1:7" ht="51">
      <c r="A285" s="25" t="s">
        <v>508</v>
      </c>
      <c r="B285" s="48" t="s">
        <v>95</v>
      </c>
      <c r="C285" s="47" t="s">
        <v>88</v>
      </c>
      <c r="D285" s="12">
        <f>ROUND((D286*(D287/100*D288/100*D289/100)),2)</f>
        <v>4411.2</v>
      </c>
      <c r="E285" s="12">
        <f t="shared" ref="E285:F285" si="100">ROUND((E286*(E287/100*E288/100*E289/100)),2)</f>
        <v>4411.2</v>
      </c>
      <c r="F285" s="12">
        <f t="shared" si="100"/>
        <v>4411.2</v>
      </c>
      <c r="G285" s="23" t="s">
        <v>517</v>
      </c>
    </row>
    <row r="286" spans="1:7" ht="12.75" customHeight="1">
      <c r="A286" s="25" t="s">
        <v>509</v>
      </c>
      <c r="B286" s="48" t="s">
        <v>98</v>
      </c>
      <c r="C286" s="47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8" t="s">
        <v>0</v>
      </c>
    </row>
    <row r="287" spans="1:7" ht="12.75" customHeight="1">
      <c r="A287" s="25" t="s">
        <v>510</v>
      </c>
      <c r="B287" s="48" t="s">
        <v>100</v>
      </c>
      <c r="C287" s="47" t="s">
        <v>101</v>
      </c>
      <c r="D287" s="12">
        <f t="shared" ref="D287:D289" si="101">D254</f>
        <v>100</v>
      </c>
      <c r="E287" s="12">
        <f t="shared" ref="E287:E290" si="102">D287</f>
        <v>100</v>
      </c>
      <c r="F287" s="12">
        <f t="shared" ref="F287:F290" si="103">D287</f>
        <v>100</v>
      </c>
      <c r="G287" s="48" t="s">
        <v>0</v>
      </c>
    </row>
    <row r="288" spans="1:7" ht="12.75" customHeight="1">
      <c r="A288" s="25" t="s">
        <v>511</v>
      </c>
      <c r="B288" s="48" t="s">
        <v>103</v>
      </c>
      <c r="C288" s="47" t="s">
        <v>101</v>
      </c>
      <c r="D288" s="12">
        <f t="shared" si="101"/>
        <v>111.9945015843</v>
      </c>
      <c r="E288" s="12">
        <f t="shared" si="102"/>
        <v>111.9945015843</v>
      </c>
      <c r="F288" s="12">
        <f t="shared" si="103"/>
        <v>111.9945015843</v>
      </c>
      <c r="G288" s="48" t="s">
        <v>0</v>
      </c>
    </row>
    <row r="289" spans="1:9" ht="12.75" customHeight="1">
      <c r="A289" s="25" t="s">
        <v>512</v>
      </c>
      <c r="B289" s="48" t="s">
        <v>105</v>
      </c>
      <c r="C289" s="47" t="s">
        <v>101</v>
      </c>
      <c r="D289" s="12">
        <f t="shared" si="101"/>
        <v>87.060687383800001</v>
      </c>
      <c r="E289" s="12">
        <f t="shared" si="102"/>
        <v>87.060687383800001</v>
      </c>
      <c r="F289" s="12">
        <f t="shared" si="103"/>
        <v>87.060687383800001</v>
      </c>
      <c r="G289" s="48" t="s">
        <v>0</v>
      </c>
    </row>
    <row r="290" spans="1:9" ht="28.9" customHeight="1">
      <c r="A290" s="25" t="s">
        <v>513</v>
      </c>
      <c r="B290" s="48" t="s">
        <v>107</v>
      </c>
      <c r="C290" s="47" t="s">
        <v>57</v>
      </c>
      <c r="D290" s="12">
        <f>Part1_1!L33</f>
        <v>160</v>
      </c>
      <c r="E290" s="12">
        <f t="shared" si="102"/>
        <v>160</v>
      </c>
      <c r="F290" s="12">
        <f t="shared" si="103"/>
        <v>160</v>
      </c>
      <c r="G290" s="48" t="s">
        <v>0</v>
      </c>
    </row>
    <row r="291" spans="1:9" ht="28.9" customHeight="1">
      <c r="A291" s="25" t="s">
        <v>514</v>
      </c>
      <c r="B291" s="48" t="s">
        <v>109</v>
      </c>
      <c r="C291" s="47" t="s">
        <v>88</v>
      </c>
      <c r="D291" s="12">
        <f>D269</f>
        <v>9.1300000000000008</v>
      </c>
      <c r="E291" s="12">
        <f>D291</f>
        <v>9.1300000000000008</v>
      </c>
      <c r="F291" s="12">
        <f>D291</f>
        <v>9.1300000000000008</v>
      </c>
      <c r="G291" s="48" t="s">
        <v>0</v>
      </c>
    </row>
    <row r="292" spans="1:9" ht="28.9" customHeight="1">
      <c r="A292" s="25" t="s">
        <v>515</v>
      </c>
      <c r="B292" s="48" t="s">
        <v>111</v>
      </c>
      <c r="C292" s="47" t="s">
        <v>57</v>
      </c>
      <c r="D292" s="12">
        <f>D290</f>
        <v>160</v>
      </c>
      <c r="E292" s="12">
        <f t="shared" ref="E292:F292" si="104">E290</f>
        <v>160</v>
      </c>
      <c r="F292" s="12">
        <f t="shared" si="104"/>
        <v>160</v>
      </c>
      <c r="G292" s="48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985795.7099999988</v>
      </c>
      <c r="E293" s="12">
        <f>D293</f>
        <v>985795.7099999988</v>
      </c>
      <c r="F293" s="12">
        <f>D293</f>
        <v>985795.7099999988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24151280</v>
      </c>
      <c r="E295" s="12">
        <f>E293+E6</f>
        <v>24151280</v>
      </c>
      <c r="F295" s="12">
        <f>F293+F6</f>
        <v>24151280</v>
      </c>
      <c r="G295" s="19" t="s">
        <v>154</v>
      </c>
    </row>
    <row r="297" spans="1:9">
      <c r="D297">
        <v>24151280</v>
      </c>
    </row>
    <row r="299" spans="1:9">
      <c r="D299">
        <f>D295-D297</f>
        <v>0</v>
      </c>
    </row>
    <row r="300" spans="1:9">
      <c r="E300" s="60"/>
    </row>
    <row r="301" spans="1:9">
      <c r="C301" s="5"/>
    </row>
    <row r="302" spans="1:9">
      <c r="C302" s="5"/>
      <c r="I302" s="6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5" t="s">
        <v>155</v>
      </c>
      <c r="B2" s="75"/>
      <c r="C2" s="75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156</v>
      </c>
      <c r="B4" s="65"/>
      <c r="C4" s="65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5" t="s">
        <v>0</v>
      </c>
      <c r="B8" s="65"/>
      <c r="C8" s="65"/>
    </row>
    <row r="9" spans="1:3" ht="21.6" customHeight="1">
      <c r="A9" s="82" t="s">
        <v>163</v>
      </c>
      <c r="B9" s="82"/>
      <c r="C9" s="82"/>
    </row>
    <row r="10" spans="1:3" ht="12.75" customHeight="1">
      <c r="A10" s="10" t="s">
        <v>34</v>
      </c>
      <c r="B10" s="83" t="s">
        <v>164</v>
      </c>
      <c r="C10" s="83"/>
    </row>
    <row r="11" spans="1:3" ht="12.75" customHeight="1">
      <c r="A11" s="10" t="s">
        <v>35</v>
      </c>
      <c r="B11" s="83" t="s">
        <v>165</v>
      </c>
      <c r="C11" s="83"/>
    </row>
    <row r="12" spans="1:3" ht="11.45" customHeight="1">
      <c r="A12" s="65" t="s">
        <v>0</v>
      </c>
      <c r="B12" s="65"/>
      <c r="C12" s="65"/>
    </row>
    <row r="13" spans="1:3" ht="21.6" customHeight="1">
      <c r="A13" s="82" t="s">
        <v>166</v>
      </c>
      <c r="B13" s="82"/>
      <c r="C13" s="82"/>
    </row>
    <row r="14" spans="1:3" ht="12.75" customHeight="1">
      <c r="A14" s="10" t="s">
        <v>34</v>
      </c>
      <c r="B14" s="83" t="s">
        <v>167</v>
      </c>
      <c r="C14" s="83"/>
    </row>
    <row r="15" spans="1:3" ht="11.45" customHeight="1">
      <c r="A15" s="65" t="s">
        <v>0</v>
      </c>
      <c r="B15" s="65"/>
      <c r="C15" s="65"/>
    </row>
    <row r="16" spans="1:3" ht="29.45" customHeight="1">
      <c r="A16" s="75" t="s">
        <v>168</v>
      </c>
      <c r="B16" s="75"/>
      <c r="C16" s="75"/>
    </row>
    <row r="17" spans="1:3" ht="10.35" customHeight="1">
      <c r="A17" s="80" t="s">
        <v>0</v>
      </c>
      <c r="B17" s="80"/>
      <c r="C17" s="80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2023-02-14T08:04:19Z</dcterms:modified>
</cp:coreProperties>
</file>